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ell\Desktop\Edital Natalino 2025\"/>
    </mc:Choice>
  </mc:AlternateContent>
  <xr:revisionPtr revIDLastSave="0" documentId="13_ncr:1_{94838BA5-188C-42BE-98A3-B3A9FF779B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01" sheetId="1" r:id="rId1"/>
    <sheet name="REF" sheetId="2" state="hidden" r:id="rId2"/>
    <sheet name="Plan1" sheetId="3" state="hidden" r:id="rId3"/>
  </sheets>
  <definedNames>
    <definedName name="Artes_Integradas">REF!$D$3:$D$4</definedName>
    <definedName name="Artes_Visuais">REF!$E$3:$E$9</definedName>
    <definedName name="Artesanato">REF!$F$3:$F$8</definedName>
    <definedName name="Circo">REF!$G$3:$G$7</definedName>
    <definedName name="Cultura_Popular_e_Tradicional">REF!$H$3:$H$10</definedName>
    <definedName name="Dança">REF!$I$3:$I$6</definedName>
    <definedName name="Design_e_Moda">REF!$J$3:$J$5</definedName>
    <definedName name="fase">REF!$A$27:$A$34</definedName>
    <definedName name="fonte">REF!$A$17:$A$23</definedName>
    <definedName name="Fotografia">REF!$K$3:$K$7</definedName>
    <definedName name="Gastronomia">REF!$L$3:$L$6</definedName>
    <definedName name="igen">REF!$A$73:$A$78</definedName>
    <definedName name="ling">REF!$A$2:$A$14</definedName>
    <definedName name="Literatura">REF!$M$3:$M$7</definedName>
    <definedName name="mes">REF!$A$52:$A$63</definedName>
    <definedName name="Ópera">REF!$N$3:$N$5</definedName>
    <definedName name="Patrimônio">REF!#REF!</definedName>
    <definedName name="pj">REF!$A$80:$A$82</definedName>
    <definedName name="sna">REF!$A$68:$A$71</definedName>
    <definedName name="Teatro">REF!$O$3:$O$8</definedName>
    <definedName name="tipo">REF!$A$37:$A$50</definedName>
  </definedNames>
  <calcPr calcId="191029"/>
  <extLst>
    <ext uri="GoogleSheetsCustomDataVersion2">
      <go:sheetsCustomData xmlns:go="http://customooxmlschemas.google.com/" r:id="rId7" roundtripDataChecksum="QccYONdiHPcSLyHU7nJTB414GSH0Q4B6m6xooSLXNbw="/>
    </ext>
  </extLst>
</workbook>
</file>

<file path=xl/calcChain.xml><?xml version="1.0" encoding="utf-8"?>
<calcChain xmlns="http://schemas.openxmlformats.org/spreadsheetml/2006/main">
  <c r="A63" i="2" l="1"/>
  <c r="A62" i="2"/>
  <c r="A61" i="2"/>
  <c r="A60" i="2"/>
  <c r="A59" i="2"/>
  <c r="A58" i="2"/>
  <c r="A57" i="2"/>
  <c r="A56" i="2"/>
  <c r="A55" i="2"/>
  <c r="A54" i="2"/>
  <c r="A53" i="2"/>
  <c r="A52" i="2"/>
  <c r="J144" i="1"/>
  <c r="H144" i="1"/>
  <c r="F144" i="1"/>
  <c r="D128" i="1"/>
  <c r="D127" i="1"/>
  <c r="D126" i="1"/>
  <c r="D125" i="1"/>
  <c r="E140" i="1" s="1"/>
  <c r="D124" i="1"/>
  <c r="E139" i="1" s="1"/>
  <c r="D123" i="1"/>
  <c r="E138" i="1" s="1"/>
  <c r="D122" i="1"/>
  <c r="E137" i="1" s="1"/>
  <c r="D121" i="1"/>
  <c r="D116" i="1"/>
  <c r="D115" i="1"/>
  <c r="D114" i="1"/>
  <c r="D113" i="1"/>
  <c r="D112" i="1"/>
  <c r="D111" i="1"/>
  <c r="D110" i="1"/>
  <c r="D109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H57" i="1"/>
  <c r="G98" i="1"/>
  <c r="H55" i="1"/>
  <c r="H54" i="1"/>
  <c r="H53" i="1"/>
  <c r="H52" i="1"/>
  <c r="H51" i="1"/>
  <c r="R3" i="2" a="1"/>
  <c r="G97" i="1" l="1"/>
  <c r="H58" i="1"/>
  <c r="I57" i="1" s="1"/>
  <c r="R3" i="2"/>
  <c r="E141" i="1"/>
  <c r="D117" i="1"/>
  <c r="E112" i="1" s="1"/>
  <c r="E142" i="1"/>
  <c r="E143" i="1"/>
  <c r="D129" i="1"/>
  <c r="E126" i="1" s="1"/>
  <c r="E123" i="1"/>
  <c r="E136" i="1"/>
  <c r="E124" i="1"/>
  <c r="E121" i="1" l="1"/>
  <c r="E125" i="1"/>
  <c r="I56" i="1"/>
  <c r="I55" i="1"/>
  <c r="I53" i="1"/>
  <c r="I54" i="1"/>
  <c r="I52" i="1"/>
  <c r="I51" i="1"/>
  <c r="E115" i="1"/>
  <c r="E113" i="1"/>
  <c r="E128" i="1"/>
  <c r="E127" i="1"/>
  <c r="E122" i="1"/>
  <c r="E111" i="1"/>
  <c r="E116" i="1"/>
  <c r="E110" i="1"/>
  <c r="E114" i="1"/>
  <c r="E109" i="1"/>
  <c r="R12" i="2"/>
  <c r="R11" i="2"/>
  <c r="R10" i="2"/>
  <c r="R9" i="2"/>
  <c r="R8" i="2"/>
  <c r="R7" i="2"/>
  <c r="R6" i="2"/>
  <c r="R5" i="2"/>
  <c r="R4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<sst xmlns="http://schemas.openxmlformats.org/spreadsheetml/2006/main" count="334" uniqueCount="163">
  <si>
    <t>ANEXO 1 - FICHA TÉCNICA-FINANCEIRA</t>
  </si>
  <si>
    <t>Título do Projeto</t>
  </si>
  <si>
    <r>
      <rPr>
        <b/>
        <sz val="11"/>
        <color theme="1"/>
        <rFont val="Arial"/>
        <family val="2"/>
      </rPr>
      <t xml:space="preserve">Categoria
</t>
    </r>
    <r>
      <rPr>
        <sz val="11"/>
        <color theme="1"/>
        <rFont val="Arial"/>
        <family val="2"/>
      </rPr>
      <t xml:space="preserve">(Defina primeiro a </t>
    </r>
    <r>
      <rPr>
        <i/>
        <sz val="11"/>
        <color theme="1"/>
        <rFont val="Arial"/>
        <family val="2"/>
      </rPr>
      <t>"Área/Linguagem Cultura"</t>
    </r>
    <r>
      <rPr>
        <sz val="11"/>
        <color theme="1"/>
        <rFont val="Arial"/>
        <family val="2"/>
      </rPr>
      <t xml:space="preserve"> e, só então, selecione uma das categorias correspondentes abaixo)</t>
    </r>
  </si>
  <si>
    <t>Artesanato</t>
  </si>
  <si>
    <r>
      <rPr>
        <b/>
        <sz val="11"/>
        <color theme="1"/>
        <rFont val="Arial"/>
        <family val="2"/>
      </rPr>
      <t xml:space="preserve">LOCAL DE EXECUÇÃO DO PROJETO
</t>
    </r>
    <r>
      <rPr>
        <sz val="11"/>
        <color theme="1"/>
        <rFont val="Arial"/>
        <family val="2"/>
      </rPr>
      <t>Inclua apenas um local em cada linha</t>
    </r>
  </si>
  <si>
    <t>Local</t>
  </si>
  <si>
    <t>Município</t>
  </si>
  <si>
    <t>Estado/País</t>
  </si>
  <si>
    <r>
      <rPr>
        <b/>
        <sz val="11"/>
        <color rgb="FFFF0000"/>
        <rFont val="Arial"/>
        <family val="2"/>
      </rPr>
      <t xml:space="preserve">Se desejar incluir mais locais de realização, basta inserir novas linhas, da seguinte forma:
</t>
    </r>
    <r>
      <rPr>
        <sz val="11"/>
        <color rgb="FFFF0000"/>
        <rFont val="Arial"/>
        <family val="2"/>
      </rPr>
      <t xml:space="preserve">
1. Clique, com o botão direito do </t>
    </r>
    <r>
      <rPr>
        <i/>
        <sz val="11"/>
        <color rgb="FFFF0000"/>
        <rFont val="Arial"/>
        <family val="2"/>
      </rPr>
      <t>mouse,</t>
    </r>
    <r>
      <rPr>
        <sz val="11"/>
        <color rgb="FFFF0000"/>
        <rFont val="Arial"/>
        <family val="2"/>
      </rPr>
      <t xml:space="preserve"> no número da linha indicado pela seta vermelha;
2. No menu suspenso, clique em "inserir";
3. Numere todas as novas linhas criadas;
4. Repita a operação para inserir quantas linhas forem necessárias.</t>
    </r>
  </si>
  <si>
    <r>
      <rPr>
        <b/>
        <sz val="11"/>
        <color theme="1"/>
        <rFont val="Arial"/>
        <family val="2"/>
      </rPr>
      <t xml:space="preserve">EQUIPE PRINCIPAL DO PROJETO
</t>
    </r>
    <r>
      <rPr>
        <sz val="11"/>
        <color theme="1"/>
        <rFont val="Arial"/>
        <family val="2"/>
      </rPr>
      <t xml:space="preserve">Inclua apenas um(a) membro(a) da Equipe principal por linha
Os currículos e as cartas de anuência de todo(a)s o(a)s membros da equipe principal deverão ser anexados ao formulário de inscrição on-line. </t>
    </r>
  </si>
  <si>
    <t>Nome do(a) Profissional/ou da Empresa</t>
  </si>
  <si>
    <t>CPF/CNPJ do(a) profissional/ Empresa</t>
  </si>
  <si>
    <t>Cargo/Função no Projeto</t>
  </si>
  <si>
    <t>Profissional Negro ou Negra?</t>
  </si>
  <si>
    <t>Profissional Indígena?</t>
  </si>
  <si>
    <t>Profissional transgênero(a)?</t>
  </si>
  <si>
    <t>Identidade de Gênero do(a) Profissional</t>
  </si>
  <si>
    <t>Profissional Pessoa com Deficiência?</t>
  </si>
  <si>
    <r>
      <rPr>
        <b/>
        <sz val="11"/>
        <color theme="1"/>
        <rFont val="Arial"/>
        <family val="2"/>
      </rPr>
      <t xml:space="preserve">Município e Estado de Residência
</t>
    </r>
    <r>
      <rPr>
        <i/>
        <sz val="11"/>
        <color theme="1"/>
        <rFont val="Arial"/>
        <family val="2"/>
      </rPr>
      <t>Ex: Gravatá-PE</t>
    </r>
  </si>
  <si>
    <r>
      <rPr>
        <b/>
        <sz val="11"/>
        <color rgb="FFFF0000"/>
        <rFont val="Arial"/>
        <family val="2"/>
      </rPr>
      <t>IMPORTANTE:</t>
    </r>
    <r>
      <rPr>
        <sz val="11"/>
        <color rgb="FFFF0000"/>
        <rFont val="Arial"/>
        <family val="2"/>
      </rPr>
      <t xml:space="preserve"> Os conjuntos com currículos resumidos, comprovações e cartas de anuência de todo(a)s o(a)s membros da equipe principal deverão ser anexados ao formulário de inscrição on-line. Verifique, no itens 5.2, os formatos específicos dos documentos, bem como a maneira como os respectivos arquivos deverão ser anexados.</t>
    </r>
  </si>
  <si>
    <r>
      <rPr>
        <b/>
        <sz val="11"/>
        <color theme="1"/>
        <rFont val="Arial"/>
        <family val="2"/>
      </rPr>
      <t xml:space="preserve">RECURSOS UTILIZADOS NO PROJETO 
</t>
    </r>
    <r>
      <rPr>
        <sz val="11"/>
        <color theme="1"/>
        <rFont val="Arial"/>
        <family val="2"/>
      </rPr>
      <t>Informe abaixo a previsão das fontes de recursos do seu projeto e respectivos valores</t>
    </r>
  </si>
  <si>
    <t>Nº da Fonte</t>
  </si>
  <si>
    <t>Especificação da Fonte</t>
  </si>
  <si>
    <r>
      <rPr>
        <b/>
        <sz val="11"/>
        <color theme="1"/>
        <rFont val="Arial"/>
        <family val="2"/>
      </rPr>
      <t xml:space="preserve">Valor (R$)
 </t>
    </r>
    <r>
      <rPr>
        <sz val="11"/>
        <color theme="1"/>
        <rFont val="Arial"/>
        <family val="2"/>
      </rPr>
      <t>separe as casas decimais com vírgula</t>
    </r>
  </si>
  <si>
    <r>
      <rPr>
        <b/>
        <sz val="11"/>
        <color theme="1"/>
        <rFont val="Arial"/>
        <family val="2"/>
      </rPr>
      <t xml:space="preserve"> % do Valor Total do Projeto
</t>
    </r>
    <r>
      <rPr>
        <sz val="11"/>
        <color theme="1"/>
        <rFont val="Arial"/>
        <family val="2"/>
      </rPr>
      <t>este campo será calculado automaticamente</t>
    </r>
  </si>
  <si>
    <t>001</t>
  </si>
  <si>
    <t>RECURSOS PRÓPRIOS DO(A) PROPONENTE</t>
  </si>
  <si>
    <t>%</t>
  </si>
  <si>
    <t>002</t>
  </si>
  <si>
    <t>PATROCÍNIOS OU DOAÇÕES SEM INCENTIVO FISCAL</t>
  </si>
  <si>
    <t>003</t>
  </si>
  <si>
    <t>INCENTIVO ORIGINÁRIO DA UNIÃO</t>
  </si>
  <si>
    <t>004</t>
  </si>
  <si>
    <t>INCENTIVOS ORIGINÁRIOS DE OUTROS ESTADOS (LEIS DE INCENTIVO)</t>
  </si>
  <si>
    <t>005</t>
  </si>
  <si>
    <t>INCENTIVOS ORIGINÁRIOS DE PREFEITURAS (LEIS DE INCENTIVO)</t>
  </si>
  <si>
    <t>006</t>
  </si>
  <si>
    <t>007</t>
  </si>
  <si>
    <t>OUTRAS FONTES (especificar):</t>
  </si>
  <si>
    <t>VALOR TOTAL DO PROJETO:</t>
  </si>
  <si>
    <t>Especifique no campo abaixo o nome da Fonte 007</t>
  </si>
  <si>
    <r>
      <rPr>
        <b/>
        <sz val="11"/>
        <color theme="1"/>
        <rFont val="Arial"/>
        <family val="2"/>
      </rPr>
      <t xml:space="preserve">ORÇAMENTO ANALÍTICO DE EXECUÇÃO DO PROJETO 
</t>
    </r>
    <r>
      <rPr>
        <b/>
        <sz val="11"/>
        <color rgb="FF31859C"/>
        <rFont val="Arial"/>
        <family val="2"/>
      </rPr>
      <t xml:space="preserve">VALOR TOTAL DO PROJETO (todas as fontes)
</t>
    </r>
    <r>
      <rPr>
        <sz val="11"/>
        <color theme="1"/>
        <rFont val="Arial"/>
        <family val="2"/>
      </rPr>
      <t>detalhe abaixo o orçamento total do projeto, consideranto todas as fontes de recursos</t>
    </r>
  </si>
  <si>
    <t>Rubrica</t>
  </si>
  <si>
    <r>
      <rPr>
        <b/>
        <sz val="11"/>
        <color theme="1"/>
        <rFont val="Arial"/>
        <family val="2"/>
      </rPr>
      <t xml:space="preserve">Fonte do recurso
</t>
    </r>
    <r>
      <rPr>
        <sz val="11"/>
        <color theme="1"/>
        <rFont val="Arial"/>
        <family val="2"/>
      </rPr>
      <t>(clique 2x nos campos abaixo e escolha uma das opções listadas)</t>
    </r>
  </si>
  <si>
    <r>
      <rPr>
        <b/>
        <sz val="11"/>
        <color theme="1"/>
        <rFont val="Arial"/>
        <family val="2"/>
      </rPr>
      <t xml:space="preserve">Fase do Projeto/ Modalidade
</t>
    </r>
    <r>
      <rPr>
        <sz val="11"/>
        <color theme="1"/>
        <rFont val="Arial"/>
        <family val="2"/>
      </rPr>
      <t>(clique 2x nos campos abaixo e escolha uma das opções listadas)</t>
    </r>
  </si>
  <si>
    <r>
      <rPr>
        <b/>
        <sz val="11"/>
        <color theme="1"/>
        <rFont val="Arial"/>
        <family val="2"/>
      </rPr>
      <t xml:space="preserve">Item de Despesa
</t>
    </r>
    <r>
      <rPr>
        <sz val="11"/>
        <color theme="1"/>
        <rFont val="Arial"/>
        <family val="2"/>
      </rPr>
      <t>(informe qual o serviço ou material será contratado ou adquirido. P. Ex: produtor cultural, oficineiro, resma de papel, impressão de banner, etc.)</t>
    </r>
  </si>
  <si>
    <t>Unidade de medida</t>
  </si>
  <si>
    <r>
      <rPr>
        <b/>
        <sz val="11"/>
        <color theme="1"/>
        <rFont val="Arial"/>
        <family val="2"/>
      </rPr>
      <t xml:space="preserve">Quantidade 
</t>
    </r>
    <r>
      <rPr>
        <sz val="11"/>
        <color theme="1"/>
        <rFont val="Arial"/>
        <family val="2"/>
      </rPr>
      <t xml:space="preserve">inserir apenas números </t>
    </r>
  </si>
  <si>
    <r>
      <rPr>
        <b/>
        <sz val="11"/>
        <color theme="1"/>
        <rFont val="Arial"/>
        <family val="2"/>
      </rPr>
      <t xml:space="preserve">Valor Unitário (R$)
</t>
    </r>
    <r>
      <rPr>
        <sz val="11"/>
        <color theme="1"/>
        <rFont val="Arial"/>
        <family val="2"/>
      </rPr>
      <t>inserir apenas números</t>
    </r>
  </si>
  <si>
    <r>
      <rPr>
        <b/>
        <sz val="11"/>
        <color theme="1"/>
        <rFont val="Arial"/>
        <family val="2"/>
      </rPr>
      <t xml:space="preserve">Valor Total da Despesa
</t>
    </r>
    <r>
      <rPr>
        <sz val="11"/>
        <color theme="1"/>
        <rFont val="Arial"/>
        <family val="2"/>
      </rPr>
      <t>(multiplique a "quantidade" pelo "valor unitário")</t>
    </r>
  </si>
  <si>
    <r>
      <rPr>
        <b/>
        <sz val="11"/>
        <color theme="1"/>
        <rFont val="Arial"/>
        <family val="2"/>
      </rPr>
      <t xml:space="preserve">O Serviço será prestado por Pessoa Física ou Jurídica?
</t>
    </r>
    <r>
      <rPr>
        <sz val="11"/>
        <color theme="1"/>
        <rFont val="Arial"/>
        <family val="2"/>
      </rPr>
      <t>(informe "não se aplica" quando não se tratar de um serviço)</t>
    </r>
  </si>
  <si>
    <t>Valor total do Projeto</t>
  </si>
  <si>
    <t>Os campos ao lado serão calculados automaticamente</t>
  </si>
  <si>
    <r>
      <rPr>
        <sz val="11"/>
        <color rgb="FFFF0000"/>
        <rFont val="Arial"/>
        <family val="2"/>
      </rPr>
      <t xml:space="preserve">Se desejar incluir mais linhas ao orçamento, basta inserir novas linhas acima, procedendo do seguinte modo:
1. Clique, com o botão direito do </t>
    </r>
    <r>
      <rPr>
        <i/>
        <sz val="11"/>
        <color rgb="FFFF0000"/>
        <rFont val="Arial"/>
        <family val="2"/>
      </rPr>
      <t>mouse,</t>
    </r>
    <r>
      <rPr>
        <sz val="11"/>
        <color rgb="FFFF0000"/>
        <rFont val="Arial"/>
        <family val="2"/>
      </rPr>
      <t>no número da linha indicado pela seta vermelha;
2. No menu suspenso, clique em "inserir";
3. Numere todas as novas linhas criadas;
4. Repita a operação para inserir quantas linhas forem necessárias.</t>
    </r>
  </si>
  <si>
    <r>
      <rPr>
        <b/>
        <sz val="11"/>
        <color theme="1"/>
        <rFont val="Arial"/>
        <family val="2"/>
      </rPr>
      <t>DESPESAS POR FASE DO PROJETO CONSIDERANDO</t>
    </r>
    <r>
      <rPr>
        <b/>
        <sz val="11"/>
        <color rgb="FFFF66FF"/>
        <rFont val="Arial"/>
        <family val="2"/>
      </rPr>
      <t xml:space="preserve"> </t>
    </r>
    <r>
      <rPr>
        <b/>
        <sz val="11"/>
        <color rgb="FF31859C"/>
        <rFont val="Arial"/>
        <family val="2"/>
      </rPr>
      <t xml:space="preserve">TODAS AS FONTES DE RECURSOS
</t>
    </r>
    <r>
      <rPr>
        <sz val="11"/>
        <color theme="1"/>
        <rFont val="Arial"/>
        <family val="2"/>
      </rPr>
      <t>(preencha corretamente o "orçamento analítico de execução" e esta tabela se preencherá automaticamente)</t>
    </r>
  </si>
  <si>
    <t>Fase/ Modalidade</t>
  </si>
  <si>
    <t>Valor da Fase (R$)</t>
  </si>
  <si>
    <t xml:space="preserve"> % relativa a cada fase do projeto</t>
  </si>
  <si>
    <t>Elaboração do projeto</t>
  </si>
  <si>
    <r>
      <rPr>
        <b/>
        <sz val="11"/>
        <color rgb="FFFF0000"/>
        <rFont val="Arial"/>
        <family val="2"/>
      </rPr>
      <t>IMPORTANTE:</t>
    </r>
    <r>
      <rPr>
        <sz val="11"/>
        <color rgb="FFFF0000"/>
        <rFont val="Arial"/>
        <family val="2"/>
      </rPr>
      <t xml:space="preserve"> Para que o esta tabela se preencha corretamente, é necessário indicar a "Fase do Projeto/ Modalidade" de todas as rubricas do ORÇAMENTO ANALÍTICO DE EXECUÇÃO DO PROJETO.</t>
    </r>
  </si>
  <si>
    <t>Pré-Produção</t>
  </si>
  <si>
    <t>Produção</t>
  </si>
  <si>
    <t>Pós-Produção</t>
  </si>
  <si>
    <t>Mídia e Divulgação</t>
  </si>
  <si>
    <t>Administração do projeto</t>
  </si>
  <si>
    <t>Outra fase</t>
  </si>
  <si>
    <t>Encargos e Impostos</t>
  </si>
  <si>
    <r>
      <rPr>
        <b/>
        <sz val="11"/>
        <color rgb="FFFF0000"/>
        <rFont val="Arial"/>
        <family val="2"/>
      </rPr>
      <t>IMPORTANTE:</t>
    </r>
    <r>
      <rPr>
        <sz val="11"/>
        <color rgb="FFFF0000"/>
        <rFont val="Arial"/>
        <family val="2"/>
      </rPr>
      <t xml:space="preserve"> Para que o esta tabela se preencha corretamente, é necessário indicar a "Fase do Projeto/ Modalidade" de todas as rubricas do ORÇAMENTO ANALÍTICO DE EXECUÇÃO DO PROJETO.</t>
    </r>
  </si>
  <si>
    <t>1ª Parcela</t>
  </si>
  <si>
    <t>VALOR DA PARCELA</t>
  </si>
  <si>
    <r>
      <rPr>
        <b/>
        <sz val="11"/>
        <color theme="1"/>
        <rFont val="Arial"/>
        <family val="2"/>
      </rPr>
      <t>Defina o Mês de Desembolso de cada Parcela</t>
    </r>
    <r>
      <rPr>
        <sz val="11"/>
        <color theme="1"/>
        <rFont val="Arial"/>
        <family val="2"/>
      </rPr>
      <t xml:space="preserve"> 
 (escolha uma das opções)</t>
    </r>
  </si>
  <si>
    <t>Informe nos campos abaixo o período total de execução do projeto</t>
  </si>
  <si>
    <r>
      <rPr>
        <b/>
        <sz val="11"/>
        <color theme="1"/>
        <rFont val="Arial"/>
        <family val="2"/>
      </rPr>
      <t xml:space="preserve">Data de Início:
</t>
    </r>
    <r>
      <rPr>
        <sz val="11"/>
        <color theme="1"/>
        <rFont val="Arial"/>
        <family val="2"/>
      </rPr>
      <t>(dd/mm/aaaa)</t>
    </r>
  </si>
  <si>
    <r>
      <rPr>
        <b/>
        <sz val="11"/>
        <color theme="1"/>
        <rFont val="Arial"/>
        <family val="2"/>
      </rPr>
      <t xml:space="preserve">Data de Término:
</t>
    </r>
    <r>
      <rPr>
        <sz val="11"/>
        <color theme="1"/>
        <rFont val="Arial"/>
        <family val="2"/>
      </rPr>
      <t>(dd/mm/aaaa)</t>
    </r>
  </si>
  <si>
    <t>Artes_Integradas</t>
  </si>
  <si>
    <t>Artes_Visuais</t>
  </si>
  <si>
    <t>Circo</t>
  </si>
  <si>
    <t>Cultura_Popular_e_Tradicional</t>
  </si>
  <si>
    <t>Dança</t>
  </si>
  <si>
    <t>Design_e_Moda</t>
  </si>
  <si>
    <t>Fotografia</t>
  </si>
  <si>
    <t>Gastronomia</t>
  </si>
  <si>
    <t>Literatura</t>
  </si>
  <si>
    <t>Ópera</t>
  </si>
  <si>
    <t>Patrimônio</t>
  </si>
  <si>
    <t>Teatro</t>
  </si>
  <si>
    <t>FESTIVAIS, MOSTRAS E FESTEJOS</t>
  </si>
  <si>
    <t>CONCEPÇÃO, MONTAGEM E CIRCULAÇÃO DE EXPOSIÇÕES, MOSTRAS E AÇÕES ARTÍSTICAS</t>
  </si>
  <si>
    <t>CIRCULAÇÃO</t>
  </si>
  <si>
    <t xml:space="preserve"> CIRCULAÇÃO</t>
  </si>
  <si>
    <t>CRIAÇÃO</t>
  </si>
  <si>
    <t>CRIAÇÃO, FRUIÇÃO, DIFUSÃO E CIRCULAÇÃO</t>
  </si>
  <si>
    <t>MONTAGEM E CIRCULAÇÃO DE EXPOSIÇÕES FOTOGRÁFICAS</t>
  </si>
  <si>
    <t xml:space="preserve">PRODUTOS E CONTEÚDOS </t>
  </si>
  <si>
    <t>FESTIVAIS, MOSTRAS E CELEBRAÇÕES LITERÁRIAS</t>
  </si>
  <si>
    <t>FESTIVAIS, SEMINÁRIOS, FÓRUNS, ENCONTROS, COLÓQUIOS, DEBATES, MESAS REDONDAS</t>
  </si>
  <si>
    <t>PRODUTOS E CONTEÚDOS</t>
  </si>
  <si>
    <t>FESTIVAIS E MOSTRAS</t>
  </si>
  <si>
    <t>SALVAGUARDA DE ATIVIDADES E BENS CULTURAIS</t>
  </si>
  <si>
    <t>FRUIÇÃO E SERVIÇOS</t>
  </si>
  <si>
    <t>FORMAÇÃO E CAPACITAÇÃO</t>
  </si>
  <si>
    <t>FESTIVAIS, SEMINÁRIOS, FÓRUNS E ENCONTROS</t>
  </si>
  <si>
    <t>EVENTOS GASTRONÔMICOS</t>
  </si>
  <si>
    <t>MANUTENÇÃO DE COLETIVOS E ESPAÇOS DE PRODUÇÃO ARTÍSTICA</t>
  </si>
  <si>
    <t>FESTIVAIS, MOSTRAS, FEIRAS E EXPOSIÇÕES</t>
  </si>
  <si>
    <t>PRODUÇÃO CULTURAL</t>
  </si>
  <si>
    <t>FESTIVAIS OU CELEBRAÇÕES CULTURAIS</t>
  </si>
  <si>
    <t>PESQUISA CULTURAL</t>
  </si>
  <si>
    <t xml:space="preserve"> FESTIVAIS</t>
  </si>
  <si>
    <t>MANUTENÇÃO</t>
  </si>
  <si>
    <t>SALVAGUARDA DOS CICLOS CULTURAIS E MANUTENÇÃO DE ATIVIDADES NOS EQUIPAMENTOS CULTURAIS DO ESTADO</t>
  </si>
  <si>
    <t>MEMÓRIA E PUBLICAÇÃO</t>
  </si>
  <si>
    <t>RESIDÊNCIA E INTERCÂMBIO</t>
  </si>
  <si>
    <t>PRODUTOS CULTURAIS</t>
  </si>
  <si>
    <t xml:space="preserve">PRODUTOS E CONTEÚDOS  PARA COMUNIDADES TRADICIONAIS E DA CULTURA POPULAR </t>
  </si>
  <si>
    <t>_001 - RECURSOS PRÓPRIOS</t>
  </si>
  <si>
    <t>_002 - PATROCÍNIOS OU DOAÇÕES SEM INCENTIVO FISCAL</t>
  </si>
  <si>
    <t>_003 - INCENTIVO DA UNIÃO</t>
  </si>
  <si>
    <t>_004 - INCENTIVOS DE OUTROS ESTADOS</t>
  </si>
  <si>
    <t>_005 - INCENTIVOS DE PREFEITURAS</t>
  </si>
  <si>
    <t>_006 - PLEITEADO AO FUNCULTURA</t>
  </si>
  <si>
    <t>_007 - OUTRAS FONTES</t>
  </si>
  <si>
    <t>Serviço</t>
  </si>
  <si>
    <t>Unidade</t>
  </si>
  <si>
    <t>Centímetros</t>
  </si>
  <si>
    <t>Diária</t>
  </si>
  <si>
    <t>Hora</t>
  </si>
  <si>
    <t>Impressão</t>
  </si>
  <si>
    <t>Litro</t>
  </si>
  <si>
    <t>Mensalidade</t>
  </si>
  <si>
    <t>Metro</t>
  </si>
  <si>
    <t>Metro quadrado</t>
  </si>
  <si>
    <t>Passagem</t>
  </si>
  <si>
    <t>Quilo</t>
  </si>
  <si>
    <t>Quilômetro</t>
  </si>
  <si>
    <t>Outro</t>
  </si>
  <si>
    <t>SIM</t>
  </si>
  <si>
    <t>NÃO</t>
  </si>
  <si>
    <t>PREFERE NÃO INFORMAR</t>
  </si>
  <si>
    <t>NÃO SE APLICA</t>
  </si>
  <si>
    <t>FEMININA</t>
  </si>
  <si>
    <t>MASCULINA</t>
  </si>
  <si>
    <t>NÃO BINÁRIA</t>
  </si>
  <si>
    <t>OUTRA</t>
  </si>
  <si>
    <t>PESSOA FÍSICA</t>
  </si>
  <si>
    <t>PESSOA JURÍDICA DO DIREITO PRIVADO</t>
  </si>
  <si>
    <t>MICROEMPREENDEDOR INDIVIDUAL - MEI</t>
  </si>
  <si>
    <t>--</t>
  </si>
  <si>
    <t xml:space="preserve">
CONSELHO MUNICIPAL DE DEFESA DOS DIREITOS DA CRIANÇA E DO ADOLESCENTE DE IBIMIRIM - CMDDCA</t>
  </si>
  <si>
    <t>EDITAL FUMDECA NATALINO2025</t>
  </si>
  <si>
    <r>
      <t xml:space="preserve">ATENÇÃO 1: </t>
    </r>
    <r>
      <rPr>
        <sz val="11"/>
        <color rgb="FFFF0000"/>
        <rFont val="Arial"/>
        <family val="2"/>
      </rPr>
      <t xml:space="preserve">Este formulário deverá ser preenchido off-line, em Microsoft Office Excel.
</t>
    </r>
    <r>
      <rPr>
        <b/>
        <sz val="11"/>
        <color rgb="FFFF0000"/>
        <rFont val="Arial"/>
        <family val="2"/>
      </rPr>
      <t xml:space="preserve">ATENÇÃO 2: </t>
    </r>
    <r>
      <rPr>
        <sz val="11"/>
        <color rgb="FFFF0000"/>
        <rFont val="Arial"/>
        <family val="2"/>
      </rPr>
      <t xml:space="preserve">O CMDDCA não se responsabiliza pelo preenchimento errôneo ou indevido deste arquivo. A integridade das informações aqui apresentadas é responsabilidade única e exclusiva do(a) proponente do projeto.
</t>
    </r>
    <r>
      <rPr>
        <b/>
        <sz val="11"/>
        <color rgb="FFFF0000"/>
        <rFont val="Arial"/>
        <family val="2"/>
      </rPr>
      <t xml:space="preserve">ATENÇÃO 3: </t>
    </r>
    <r>
      <rPr>
        <sz val="11"/>
        <color rgb="FFFF0000"/>
        <rFont val="Arial"/>
        <family val="2"/>
      </rPr>
      <t xml:space="preserve">Este arquivo deverá ser impressp e anexado, junto ao formulário de inscrição.
</t>
    </r>
    <r>
      <rPr>
        <b/>
        <sz val="11"/>
        <color rgb="FFFF0000"/>
        <rFont val="Arial"/>
        <family val="2"/>
      </rPr>
      <t xml:space="preserve">ATENÇÃO 4: </t>
    </r>
    <r>
      <rPr>
        <sz val="11"/>
        <color rgb="FFFF0000"/>
        <rFont val="Arial"/>
        <family val="2"/>
      </rPr>
      <t>Antes de preencher esta Ficha Técnica-Financeira, leia atentamente o Edital e a Resolução CD nº 04/2025.</t>
    </r>
  </si>
  <si>
    <t>CNPJ da Organização Social</t>
  </si>
  <si>
    <t>Razão Social da Proponente</t>
  </si>
  <si>
    <r>
      <t xml:space="preserve">Área/Linguagem Cultural
</t>
    </r>
    <r>
      <rPr>
        <sz val="11"/>
        <color theme="1"/>
        <rFont val="Arial"/>
        <family val="2"/>
      </rPr>
      <t>(clique duas vezes no campo abaixo e selecione uma das categorias listadas)</t>
    </r>
  </si>
  <si>
    <t>VALOR DO INCENTIVO PLEITEADO AO FUMDECA (preenchido automaticamente)</t>
  </si>
  <si>
    <t>Valor Pleiteado ao FUMDECA - FONTE 006</t>
  </si>
  <si>
    <r>
      <t xml:space="preserve">IMPORTANTE 1: </t>
    </r>
    <r>
      <rPr>
        <sz val="11"/>
        <color rgb="FFFF0000"/>
        <rFont val="Arial"/>
        <family val="2"/>
      </rPr>
      <t xml:space="preserve">Nos campos "Quantidade", "Valor Unitário" e "Valor Total da Despesa", insira apenas números.
</t>
    </r>
    <r>
      <rPr>
        <b/>
        <sz val="11"/>
        <color rgb="FFFF0000"/>
        <rFont val="Arial"/>
        <family val="2"/>
      </rPr>
      <t>IMPORTANTE 2:</t>
    </r>
    <r>
      <rPr>
        <sz val="11"/>
        <color rgb="FFFF0000"/>
        <rFont val="Arial"/>
        <family val="2"/>
      </rPr>
      <t xml:space="preserve"> O campo "Valor Total da Despesa" deverá representar a multiplicação entre a "Quantidade" e o "Valor Unitário".
</t>
    </r>
    <r>
      <rPr>
        <b/>
        <sz val="11"/>
        <color rgb="FFFF0000"/>
        <rFont val="Arial"/>
        <family val="2"/>
      </rPr>
      <t xml:space="preserve">IMPORTANTE 3: </t>
    </r>
    <r>
      <rPr>
        <sz val="11"/>
        <color rgb="FFFF0000"/>
        <rFont val="Arial"/>
        <family val="2"/>
      </rPr>
      <t xml:space="preserve">Caso os cálculos automáticos não estejam sendo feitos de modo correto verifique se os centavos estão sendo separados por vírgula.
</t>
    </r>
    <r>
      <rPr>
        <b/>
        <sz val="11"/>
        <color rgb="FFFF0000"/>
        <rFont val="Arial"/>
        <family val="2"/>
      </rPr>
      <t>IMPORTANTE 4:</t>
    </r>
    <r>
      <rPr>
        <sz val="11"/>
        <color rgb="FFFF0000"/>
        <rFont val="Arial"/>
        <family val="2"/>
      </rPr>
      <t xml:space="preserve"> O orçamento deverá ser o mais detalhado possível, não sendo admitidos itens genéricos que não expressem com clareza a quantificação e os custos dos serviços e bens (exemplos: “despesas diversas”, “despesas de produção”, etc).
</t>
    </r>
    <r>
      <rPr>
        <b/>
        <sz val="11"/>
        <color rgb="FFFF0000"/>
        <rFont val="Arial"/>
        <family val="2"/>
      </rPr>
      <t>IMPORTANTE 5:</t>
    </r>
    <r>
      <rPr>
        <sz val="11"/>
        <color rgb="FFFF0000"/>
        <rFont val="Arial"/>
        <family val="2"/>
      </rPr>
      <t xml:space="preserve"> As despesas com elaboração e administração do projeto, em conjunto, obedecerão ao percentual máximo de 8% (oito por cento) do valor pleiteado.
</t>
    </r>
    <r>
      <rPr>
        <b/>
        <sz val="11"/>
        <color rgb="FFFF0000"/>
        <rFont val="Arial"/>
        <family val="2"/>
      </rPr>
      <t>IMPORTANTE 6:</t>
    </r>
    <r>
      <rPr>
        <sz val="11"/>
        <color rgb="FFFF0000"/>
        <rFont val="Arial"/>
        <family val="2"/>
      </rPr>
      <t xml:space="preserve"> As despesas de mídia e divulgação do projeto incentivado pelo FUMDECA não poderão exceder 20% (trinta por cento) do valor pleiteado ao Fundo para o projeto, inclusas a criação de campanha, a produção de peças publicitárias, gráficas, TV, rádio e outras, devendo ser detalhadas e reunidas no mesmo grupo de despesa.</t>
    </r>
  </si>
  <si>
    <r>
      <t>DESPESAS POR FASE DO PROJETO CONSIDERANDO O VALOR PLEITEADO AO</t>
    </r>
    <r>
      <rPr>
        <b/>
        <sz val="11"/>
        <color rgb="FFDA0880"/>
        <rFont val="Arial"/>
        <family val="2"/>
      </rPr>
      <t xml:space="preserve"> FUMDECA - FONTE 006</t>
    </r>
  </si>
  <si>
    <t>X</t>
  </si>
  <si>
    <r>
      <t>IMPORTANTE:</t>
    </r>
    <r>
      <rPr>
        <sz val="11"/>
        <color rgb="FFFF0000"/>
        <rFont val="Arial"/>
        <family val="2"/>
      </rPr>
      <t xml:space="preserve"> O período entre o início e o término  de execução do projeto não deverá ser superior a dois meses, conforme definido no </t>
    </r>
    <r>
      <rPr>
        <b/>
        <sz val="11"/>
        <color rgb="FFFF0000"/>
        <rFont val="Arial"/>
        <family val="2"/>
      </rPr>
      <t>item 4.17. do Edital.</t>
    </r>
  </si>
  <si>
    <r>
      <t xml:space="preserve">CRONOGRAMA FÍSICO-FINANCEIRO  DE DESEMBOLSO –    RECURSOS FONTE 006  -  FUMDECA 
</t>
    </r>
    <r>
      <rPr>
        <sz val="11"/>
        <color rgb="FF000000"/>
        <rFont val="Arial"/>
        <family val="2"/>
      </rPr>
      <t>Defina o valor do desenbolso em</t>
    </r>
    <r>
      <rPr>
        <b/>
        <sz val="11"/>
        <color rgb="FF000000"/>
        <rFont val="Arial"/>
        <family val="2"/>
      </rPr>
      <t xml:space="preserve"> até 1 (UMA) </t>
    </r>
    <r>
      <rPr>
        <sz val="11"/>
        <color rgb="FF000000"/>
        <rFont val="Arial"/>
        <family val="2"/>
      </rPr>
      <t>parcela, considerando o calendário de execução do projeto</t>
    </r>
  </si>
  <si>
    <t>VALOR TOTAL PLEITEADO AO FUMDECA:</t>
  </si>
  <si>
    <r>
      <t xml:space="preserve">IMPORTANTE 1: </t>
    </r>
    <r>
      <rPr>
        <sz val="11"/>
        <color rgb="FFFF0000"/>
        <rFont val="Arial"/>
        <family val="2"/>
      </rPr>
      <t xml:space="preserve">Caso os cálculos automáticos não estejam sendo feitos de modo correto, verifique se os centavos estão sendo separados por vírgula.
</t>
    </r>
    <r>
      <rPr>
        <b/>
        <sz val="11"/>
        <color rgb="FFFF0000"/>
        <rFont val="Arial"/>
        <family val="2"/>
      </rPr>
      <t xml:space="preserve">IMPORTANTE 2: </t>
    </r>
    <r>
      <rPr>
        <sz val="11"/>
        <color rgb="FFFF0000"/>
        <rFont val="Arial"/>
        <family val="2"/>
      </rPr>
      <t xml:space="preserve">No campo "Valor", insira apenas números e a vírgula separadora dos centavos.
</t>
    </r>
    <r>
      <rPr>
        <b/>
        <sz val="11"/>
        <color rgb="FFFF0000"/>
        <rFont val="Arial"/>
        <family val="2"/>
      </rPr>
      <t xml:space="preserve">IMPORTANTE 3: </t>
    </r>
    <r>
      <rPr>
        <sz val="11"/>
        <color rgb="FFFF0000"/>
        <rFont val="Arial"/>
        <family val="2"/>
      </rPr>
      <t xml:space="preserve">O valor referente à fonte 006 (Valor do Incentivo Pleiteado ao FUMDECA) será inserido automaticamente, de acordo com as informações apresentadas no "Orçamento Analítico de Execução do Projeto" abaixo.
</t>
    </r>
    <r>
      <rPr>
        <b/>
        <sz val="11"/>
        <color rgb="FFFF0000"/>
        <rFont val="Arial"/>
        <family val="2"/>
      </rPr>
      <t>IMPORTANTE 4:</t>
    </r>
    <r>
      <rPr>
        <sz val="11"/>
        <color rgb="FFFF0000"/>
        <rFont val="Arial"/>
        <family val="2"/>
      </rPr>
      <t xml:space="preserve"> Os percentuais relativos de cada fonte de recurso serão calculados automaticamente. Seus valores serão atualizados quando todos os campos estiverem devidamente preenchidos.
</t>
    </r>
    <r>
      <rPr>
        <b/>
        <sz val="11"/>
        <color rgb="FFFF0000"/>
        <rFont val="Arial"/>
        <family val="2"/>
      </rPr>
      <t>IMPORTANTE 5:</t>
    </r>
    <r>
      <rPr>
        <sz val="11"/>
        <color rgb="FFFF0000"/>
        <rFont val="Arial"/>
        <family val="2"/>
      </rPr>
      <t xml:space="preserve"> Valor pleiteado ao FUMDECA (Fonte 006) NÃO poderá ser maior que valor máximo definido para a categoria na qual o projeto será inscrito.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</si>
</sst>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 &quot;* #,##0.00_-;&quot;-R$ &quot;* #,##0.00_-;_-&quot;R$ &quot;* \-??_-;_-@"/>
    <numFmt numFmtId="166" formatCode="0.0"/>
    <numFmt numFmtId="167" formatCode="#,##0.0"/>
    <numFmt numFmtId="168" formatCode="d/m/yyyy"/>
  </numFmts>
  <fonts count="34" x14ac:knownFonts="1">
    <font>
      <sz val="11"/>
      <color rgb="FF000000"/>
      <name val="Calibri"/>
      <scheme val="minor"/>
    </font>
    <font>
      <sz val="12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Calibri"/>
      <family val="2"/>
    </font>
    <font>
      <b/>
      <sz val="11"/>
      <color rgb="FFFF0000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215968"/>
      <name val="Arial"/>
      <family val="2"/>
    </font>
    <font>
      <b/>
      <sz val="11"/>
      <color rgb="FF404040"/>
      <name val="Arial"/>
      <family val="2"/>
    </font>
    <font>
      <i/>
      <sz val="10"/>
      <color theme="1"/>
      <name val="Arial"/>
      <family val="2"/>
    </font>
    <font>
      <b/>
      <sz val="11"/>
      <color rgb="FFDA088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b/>
      <sz val="11"/>
      <color rgb="FF31859C"/>
      <name val="Arial"/>
      <family val="2"/>
    </font>
    <font>
      <b/>
      <sz val="11"/>
      <color rgb="FFFF66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u/>
      <sz val="11"/>
      <color theme="1"/>
      <name val="Arial"/>
      <family val="2"/>
    </font>
    <font>
      <u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595959"/>
        <bgColor rgb="FF595959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FF66FF"/>
        <bgColor rgb="FFFF66FF"/>
      </patternFill>
    </fill>
    <fill>
      <patternFill patternType="solid">
        <fgColor rgb="FFB6DDE8"/>
        <bgColor rgb="FFB6DDE8"/>
      </patternFill>
    </fill>
    <fill>
      <patternFill patternType="solid">
        <fgColor rgb="FFF3F3F3"/>
        <bgColor rgb="FFF3F3F3"/>
      </patternFill>
    </fill>
    <fill>
      <patternFill patternType="solid">
        <fgColor rgb="FF93CDDD"/>
        <bgColor rgb="FF93CDDD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5" fillId="6" borderId="0" xfId="0" applyFont="1" applyFill="1" applyAlignment="1">
      <alignment vertical="center"/>
    </xf>
    <xf numFmtId="0" fontId="8" fillId="2" borderId="9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1" fillId="2" borderId="9" xfId="0" applyFont="1" applyFill="1" applyBorder="1" applyAlignment="1">
      <alignment vertical="center"/>
    </xf>
    <xf numFmtId="0" fontId="9" fillId="6" borderId="0" xfId="0" applyFont="1" applyFill="1"/>
    <xf numFmtId="0" fontId="5" fillId="6" borderId="0" xfId="0" applyFont="1" applyFill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0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4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/>
    </xf>
    <xf numFmtId="0" fontId="11" fillId="5" borderId="1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right" vertical="center"/>
    </xf>
    <xf numFmtId="0" fontId="4" fillId="5" borderId="14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2" borderId="0" xfId="0" applyFont="1" applyFill="1"/>
    <xf numFmtId="0" fontId="13" fillId="2" borderId="0" xfId="0" applyFont="1" applyFill="1"/>
    <xf numFmtId="164" fontId="4" fillId="2" borderId="0" xfId="0" applyNumberFormat="1" applyFont="1" applyFill="1" applyAlignment="1">
      <alignment vertical="center"/>
    </xf>
    <xf numFmtId="164" fontId="1" fillId="2" borderId="9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left" vertical="center"/>
    </xf>
    <xf numFmtId="164" fontId="1" fillId="2" borderId="3" xfId="0" applyNumberFormat="1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right" vertical="center"/>
    </xf>
    <xf numFmtId="164" fontId="4" fillId="4" borderId="11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8" fillId="2" borderId="23" xfId="0" applyFont="1" applyFill="1" applyBorder="1" applyAlignment="1">
      <alignment horizontal="center" vertical="center" wrapText="1"/>
    </xf>
    <xf numFmtId="49" fontId="4" fillId="7" borderId="12" xfId="0" applyNumberFormat="1" applyFont="1" applyFill="1" applyBorder="1" applyAlignment="1">
      <alignment horizontal="right" vertical="center"/>
    </xf>
    <xf numFmtId="164" fontId="4" fillId="3" borderId="12" xfId="0" applyNumberFormat="1" applyFont="1" applyFill="1" applyBorder="1" applyAlignment="1">
      <alignment horizontal="left" vertical="center"/>
    </xf>
    <xf numFmtId="166" fontId="4" fillId="7" borderId="12" xfId="0" applyNumberFormat="1" applyFont="1" applyFill="1" applyBorder="1" applyAlignment="1">
      <alignment horizontal="right" vertical="center"/>
    </xf>
    <xf numFmtId="2" fontId="5" fillId="7" borderId="12" xfId="0" applyNumberFormat="1" applyFont="1" applyFill="1" applyBorder="1" applyAlignment="1">
      <alignment vertical="center"/>
    </xf>
    <xf numFmtId="49" fontId="5" fillId="7" borderId="12" xfId="0" applyNumberFormat="1" applyFont="1" applyFill="1" applyBorder="1" applyAlignment="1">
      <alignment horizontal="right" vertical="center"/>
    </xf>
    <xf numFmtId="164" fontId="5" fillId="7" borderId="12" xfId="0" applyNumberFormat="1" applyFont="1" applyFill="1" applyBorder="1" applyAlignment="1">
      <alignment horizontal="left" vertical="center"/>
    </xf>
    <xf numFmtId="166" fontId="5" fillId="7" borderId="12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right" vertical="center"/>
    </xf>
    <xf numFmtId="0" fontId="4" fillId="6" borderId="23" xfId="0" applyFont="1" applyFill="1" applyBorder="1" applyAlignment="1">
      <alignment horizontal="left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167" fontId="4" fillId="3" borderId="12" xfId="0" applyNumberFormat="1" applyFont="1" applyFill="1" applyBorder="1" applyAlignment="1">
      <alignment vertical="center" wrapText="1"/>
    </xf>
    <xf numFmtId="164" fontId="4" fillId="3" borderId="12" xfId="0" applyNumberFormat="1" applyFont="1" applyFill="1" applyBorder="1" applyAlignment="1">
      <alignment vertical="center" wrapText="1"/>
    </xf>
    <xf numFmtId="164" fontId="4" fillId="7" borderId="12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164" fontId="17" fillId="7" borderId="12" xfId="0" applyNumberFormat="1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164" fontId="4" fillId="7" borderId="26" xfId="0" applyNumberFormat="1" applyFont="1" applyFill="1" applyBorder="1" applyAlignment="1">
      <alignment vertical="center"/>
    </xf>
    <xf numFmtId="2" fontId="4" fillId="7" borderId="26" xfId="0" applyNumberFormat="1" applyFont="1" applyFill="1" applyBorder="1" applyAlignment="1">
      <alignment horizontal="right" vertical="center"/>
    </xf>
    <xf numFmtId="2" fontId="4" fillId="7" borderId="27" xfId="0" applyNumberFormat="1" applyFont="1" applyFill="1" applyBorder="1" applyAlignment="1">
      <alignment vertical="center"/>
    </xf>
    <xf numFmtId="164" fontId="4" fillId="6" borderId="3" xfId="0" applyNumberFormat="1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2" fontId="4" fillId="6" borderId="3" xfId="0" applyNumberFormat="1" applyFont="1" applyFill="1" applyBorder="1" applyAlignment="1">
      <alignment vertical="center"/>
    </xf>
    <xf numFmtId="164" fontId="5" fillId="7" borderId="8" xfId="0" applyNumberFormat="1" applyFont="1" applyFill="1" applyBorder="1" applyAlignment="1">
      <alignment vertical="center"/>
    </xf>
    <xf numFmtId="0" fontId="5" fillId="6" borderId="9" xfId="0" applyFont="1" applyFill="1" applyBorder="1" applyAlignment="1">
      <alignment vertical="center" wrapText="1"/>
    </xf>
    <xf numFmtId="164" fontId="5" fillId="6" borderId="3" xfId="0" applyNumberFormat="1" applyFont="1" applyFill="1" applyBorder="1" applyAlignment="1">
      <alignment vertical="center"/>
    </xf>
    <xf numFmtId="2" fontId="4" fillId="6" borderId="3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0" fontId="9" fillId="2" borderId="0" xfId="0" applyFont="1" applyFill="1"/>
    <xf numFmtId="164" fontId="12" fillId="2" borderId="0" xfId="0" applyNumberFormat="1" applyFont="1" applyFill="1" applyAlignment="1">
      <alignment horizontal="center" vertical="center" wrapText="1"/>
    </xf>
    <xf numFmtId="164" fontId="4" fillId="6" borderId="22" xfId="0" applyNumberFormat="1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164" fontId="4" fillId="6" borderId="4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vertical="center" wrapText="1"/>
    </xf>
    <xf numFmtId="164" fontId="4" fillId="6" borderId="10" xfId="0" applyNumberFormat="1" applyFont="1" applyFill="1" applyBorder="1" applyAlignment="1">
      <alignment vertical="center"/>
    </xf>
    <xf numFmtId="0" fontId="5" fillId="6" borderId="10" xfId="0" applyFont="1" applyFill="1" applyBorder="1" applyAlignment="1">
      <alignment vertical="center" wrapText="1"/>
    </xf>
    <xf numFmtId="164" fontId="5" fillId="7" borderId="12" xfId="0" applyNumberFormat="1" applyFont="1" applyFill="1" applyBorder="1" applyAlignment="1">
      <alignment vertical="center"/>
    </xf>
    <xf numFmtId="164" fontId="4" fillId="7" borderId="12" xfId="0" applyNumberFormat="1" applyFont="1" applyFill="1" applyBorder="1" applyAlignment="1">
      <alignment horizontal="left" vertical="center"/>
    </xf>
    <xf numFmtId="0" fontId="21" fillId="2" borderId="3" xfId="0" applyFont="1" applyFill="1" applyBorder="1"/>
    <xf numFmtId="0" fontId="5" fillId="11" borderId="3" xfId="0" applyFont="1" applyFill="1" applyBorder="1" applyAlignment="1">
      <alignment horizontal="right" vertical="center"/>
    </xf>
    <xf numFmtId="164" fontId="5" fillId="11" borderId="3" xfId="0" applyNumberFormat="1" applyFont="1" applyFill="1" applyBorder="1" applyAlignment="1">
      <alignment horizontal="right" vertical="center" wrapText="1"/>
    </xf>
    <xf numFmtId="0" fontId="13" fillId="11" borderId="3" xfId="0" applyFont="1" applyFill="1" applyBorder="1"/>
    <xf numFmtId="0" fontId="4" fillId="2" borderId="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right" vertical="center" wrapText="1"/>
    </xf>
    <xf numFmtId="168" fontId="4" fillId="0" borderId="12" xfId="0" applyNumberFormat="1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2" fillId="0" borderId="0" xfId="0" applyFont="1"/>
    <xf numFmtId="0" fontId="22" fillId="0" borderId="45" xfId="0" applyFont="1" applyBorder="1"/>
    <xf numFmtId="0" fontId="22" fillId="0" borderId="23" xfId="0" applyFont="1" applyBorder="1"/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1" fillId="0" borderId="0" xfId="0" applyFont="1"/>
    <xf numFmtId="17" fontId="21" fillId="0" borderId="0" xfId="0" applyNumberFormat="1" applyFont="1"/>
    <xf numFmtId="17" fontId="23" fillId="0" borderId="0" xfId="0" applyNumberFormat="1" applyFont="1" applyAlignment="1">
      <alignment horizontal="left" vertical="center"/>
    </xf>
    <xf numFmtId="0" fontId="23" fillId="0" borderId="0" xfId="0" quotePrefix="1" applyFont="1" applyAlignment="1">
      <alignment vertical="center" wrapText="1"/>
    </xf>
    <xf numFmtId="0" fontId="31" fillId="0" borderId="0" xfId="0" applyFont="1"/>
    <xf numFmtId="0" fontId="0" fillId="0" borderId="0" xfId="0"/>
    <xf numFmtId="0" fontId="2" fillId="0" borderId="17" xfId="0" applyFont="1" applyBorder="1"/>
    <xf numFmtId="0" fontId="5" fillId="2" borderId="0" xfId="0" applyFont="1" applyFill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7" fillId="3" borderId="6" xfId="0" applyFont="1" applyFill="1" applyBorder="1" applyAlignment="1">
      <alignment horizontal="left" vertical="center" wrapText="1"/>
    </xf>
    <xf numFmtId="0" fontId="2" fillId="0" borderId="7" xfId="0" applyFont="1" applyBorder="1"/>
    <xf numFmtId="0" fontId="5" fillId="7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right" vertical="center"/>
    </xf>
    <xf numFmtId="0" fontId="12" fillId="7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164" fontId="4" fillId="3" borderId="6" xfId="0" applyNumberFormat="1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left" vertical="center" wrapText="1"/>
    </xf>
    <xf numFmtId="0" fontId="2" fillId="0" borderId="37" xfId="0" applyFont="1" applyBorder="1"/>
    <xf numFmtId="0" fontId="5" fillId="7" borderId="6" xfId="0" applyFont="1" applyFill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5" fillId="7" borderId="6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right" vertical="center"/>
    </xf>
    <xf numFmtId="164" fontId="12" fillId="3" borderId="28" xfId="0" applyNumberFormat="1" applyFont="1" applyFill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5" fillId="9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right" vertical="center" wrapText="1"/>
    </xf>
    <xf numFmtId="0" fontId="2" fillId="0" borderId="38" xfId="0" applyFont="1" applyBorder="1"/>
    <xf numFmtId="0" fontId="5" fillId="8" borderId="39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5" fillId="9" borderId="39" xfId="0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 wrapText="1"/>
    </xf>
    <xf numFmtId="168" fontId="4" fillId="0" borderId="6" xfId="0" applyNumberFormat="1" applyFont="1" applyBorder="1" applyAlignment="1">
      <alignment horizontal="left" vertical="center"/>
    </xf>
    <xf numFmtId="0" fontId="7" fillId="3" borderId="36" xfId="0" applyFont="1" applyFill="1" applyBorder="1" applyAlignment="1">
      <alignment horizontal="left" vertical="center" wrapText="1"/>
    </xf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18" xfId="0" applyFont="1" applyBorder="1"/>
    <xf numFmtId="0" fontId="2" fillId="0" borderId="19" xfId="0" applyFont="1" applyBorder="1"/>
    <xf numFmtId="0" fontId="1" fillId="3" borderId="2" xfId="0" applyFont="1" applyFill="1" applyBorder="1" applyAlignment="1">
      <alignment horizontal="left" vertical="center"/>
    </xf>
    <xf numFmtId="0" fontId="2" fillId="0" borderId="2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5" fillId="6" borderId="0" xfId="0" applyFont="1" applyFill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3" fillId="0" borderId="7" xfId="0" applyFont="1" applyBorder="1"/>
    <xf numFmtId="0" fontId="33" fillId="0" borderId="8" xfId="0" applyFont="1" applyBorder="1"/>
    <xf numFmtId="0" fontId="29" fillId="3" borderId="6" xfId="0" applyFont="1" applyFill="1" applyBorder="1" applyAlignment="1">
      <alignment horizontal="center" vertical="center" wrapText="1"/>
    </xf>
    <xf numFmtId="0" fontId="30" fillId="0" borderId="8" xfId="0" applyFont="1" applyBorder="1"/>
    <xf numFmtId="0" fontId="28" fillId="3" borderId="2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6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3" borderId="26" xfId="0" applyFont="1" applyFill="1" applyBorder="1" applyAlignment="1">
      <alignment vertical="center" wrapText="1"/>
    </xf>
    <xf numFmtId="0" fontId="5" fillId="7" borderId="0" xfId="0" applyFont="1" applyFill="1" applyAlignment="1">
      <alignment horizontal="center" vertical="center" wrapText="1"/>
    </xf>
    <xf numFmtId="0" fontId="4" fillId="7" borderId="6" xfId="0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right" vertical="center" wrapText="1"/>
    </xf>
    <xf numFmtId="0" fontId="18" fillId="6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9" fillId="7" borderId="6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0</xdr:row>
      <xdr:rowOff>0</xdr:rowOff>
    </xdr:from>
    <xdr:to>
      <xdr:col>6</xdr:col>
      <xdr:colOff>913765</xdr:colOff>
      <xdr:row>1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B971190-CD3A-A8B5-9C67-D89C6C401B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35" b="11949"/>
        <a:stretch>
          <a:fillRect/>
        </a:stretch>
      </xdr:blipFill>
      <xdr:spPr bwMode="auto">
        <a:xfrm>
          <a:off x="4486275" y="0"/>
          <a:ext cx="1828165" cy="1276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604631</xdr:colOff>
      <xdr:row>158</xdr:row>
      <xdr:rowOff>198782</xdr:rowOff>
    </xdr:from>
    <xdr:to>
      <xdr:col>5</xdr:col>
      <xdr:colOff>279317</xdr:colOff>
      <xdr:row>159</xdr:row>
      <xdr:rowOff>1778469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EA6BF18-EBE7-8B8D-04CB-57434B32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4674" y="65266956"/>
          <a:ext cx="1828165" cy="1828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596348</xdr:colOff>
      <xdr:row>159</xdr:row>
      <xdr:rowOff>496957</xdr:rowOff>
    </xdr:from>
    <xdr:to>
      <xdr:col>8</xdr:col>
      <xdr:colOff>733674</xdr:colOff>
      <xdr:row>159</xdr:row>
      <xdr:rowOff>1180852</xdr:rowOff>
    </xdr:to>
    <xdr:pic>
      <xdr:nvPicPr>
        <xdr:cNvPr id="10" name="Image 1">
          <a:extLst>
            <a:ext uri="{FF2B5EF4-FFF2-40B4-BE49-F238E27FC236}">
              <a16:creationId xmlns:a16="http://schemas.microsoft.com/office/drawing/2014/main" id="{1B2591B5-8245-847F-2799-AE0490ED18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96609" y="65813609"/>
          <a:ext cx="2373630" cy="683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8"/>
  <sheetViews>
    <sheetView showGridLines="0" tabSelected="1" view="pageBreakPreview" zoomScale="115" zoomScaleNormal="100" zoomScaleSheetLayoutView="115" workbookViewId="0">
      <selection activeCell="J9" sqref="J9"/>
    </sheetView>
  </sheetViews>
  <sheetFormatPr defaultColWidth="14.42578125" defaultRowHeight="15" customHeight="1" zeroHeight="1" x14ac:dyDescent="0.25"/>
  <cols>
    <col min="1" max="1" width="5.140625" customWidth="1"/>
    <col min="2" max="2" width="11.28515625" customWidth="1"/>
    <col min="3" max="7" width="16.140625" customWidth="1"/>
    <col min="8" max="8" width="17.42578125" customWidth="1"/>
    <col min="9" max="9" width="16.140625" customWidth="1"/>
    <col min="10" max="10" width="17.85546875" customWidth="1"/>
    <col min="11" max="11" width="13.140625" customWidth="1"/>
    <col min="12" max="12" width="5.140625" customWidth="1"/>
  </cols>
  <sheetData>
    <row r="1" spans="1:12" ht="97.5" customHeight="1" x14ac:dyDescent="0.25">
      <c r="A1" s="1"/>
      <c r="B1" s="195"/>
      <c r="C1" s="196"/>
      <c r="D1" s="196"/>
      <c r="E1" s="196"/>
      <c r="F1" s="196"/>
      <c r="G1" s="196"/>
      <c r="H1" s="196"/>
      <c r="I1" s="196"/>
      <c r="J1" s="196"/>
      <c r="K1" s="196"/>
      <c r="L1" s="2"/>
    </row>
    <row r="2" spans="1:12" ht="21" customHeight="1" x14ac:dyDescent="0.25">
      <c r="A2" s="3"/>
      <c r="B2" s="3"/>
      <c r="C2" s="3"/>
      <c r="D2" s="3"/>
      <c r="E2" s="3"/>
      <c r="F2" s="4"/>
      <c r="G2" s="3"/>
      <c r="H2" s="3"/>
      <c r="I2" s="3"/>
      <c r="J2" s="3"/>
      <c r="K2" s="3"/>
      <c r="L2" s="3"/>
    </row>
    <row r="3" spans="1:12" ht="45.75" customHeight="1" x14ac:dyDescent="0.25">
      <c r="A3" s="3"/>
      <c r="B3" s="197" t="s">
        <v>148</v>
      </c>
      <c r="C3" s="196"/>
      <c r="D3" s="196"/>
      <c r="E3" s="196"/>
      <c r="F3" s="196"/>
      <c r="G3" s="196"/>
      <c r="H3" s="196"/>
      <c r="I3" s="196"/>
      <c r="J3" s="196"/>
      <c r="K3" s="196"/>
      <c r="L3" s="5"/>
    </row>
    <row r="4" spans="1:12" ht="24.75" customHeight="1" x14ac:dyDescent="0.25">
      <c r="A4" s="3"/>
      <c r="B4" s="198" t="s">
        <v>149</v>
      </c>
      <c r="C4" s="196"/>
      <c r="D4" s="196"/>
      <c r="E4" s="196"/>
      <c r="F4" s="196"/>
      <c r="G4" s="196"/>
      <c r="H4" s="196"/>
      <c r="I4" s="196"/>
      <c r="J4" s="196"/>
      <c r="K4" s="196"/>
      <c r="L4" s="5"/>
    </row>
    <row r="5" spans="1:12" ht="27.75" customHeight="1" x14ac:dyDescent="0.25">
      <c r="A5" s="3"/>
      <c r="B5" s="199" t="s">
        <v>0</v>
      </c>
      <c r="C5" s="200"/>
      <c r="D5" s="200"/>
      <c r="E5" s="200"/>
      <c r="F5" s="200"/>
      <c r="G5" s="200"/>
      <c r="H5" s="200"/>
      <c r="I5" s="200"/>
      <c r="J5" s="200"/>
      <c r="K5" s="200"/>
      <c r="L5" s="6"/>
    </row>
    <row r="6" spans="1:12" ht="107.25" customHeight="1" x14ac:dyDescent="0.25">
      <c r="A6" s="1"/>
      <c r="B6" s="153" t="s">
        <v>150</v>
      </c>
      <c r="C6" s="154"/>
      <c r="D6" s="154"/>
      <c r="E6" s="154"/>
      <c r="F6" s="154"/>
      <c r="G6" s="154"/>
      <c r="H6" s="154"/>
      <c r="I6" s="154"/>
      <c r="J6" s="154"/>
      <c r="K6" s="152"/>
      <c r="L6" s="7"/>
    </row>
    <row r="7" spans="1:12" ht="10.5" customHeight="1" x14ac:dyDescent="0.25">
      <c r="A7" s="3"/>
      <c r="B7" s="8"/>
      <c r="C7" s="8"/>
      <c r="D7" s="8"/>
      <c r="E7" s="8"/>
      <c r="F7" s="8"/>
      <c r="G7" s="8"/>
      <c r="H7" s="8"/>
      <c r="I7" s="8"/>
      <c r="J7" s="9"/>
      <c r="K7" s="9"/>
      <c r="L7" s="6"/>
    </row>
    <row r="8" spans="1:12" ht="9.75" customHeight="1" x14ac:dyDescent="0.25">
      <c r="A8" s="3"/>
      <c r="B8" s="10"/>
      <c r="C8" s="10"/>
      <c r="D8" s="10"/>
      <c r="E8" s="11"/>
      <c r="F8" s="12"/>
      <c r="G8" s="12"/>
      <c r="H8" s="12"/>
      <c r="I8" s="12"/>
      <c r="J8" s="12"/>
      <c r="K8" s="12"/>
      <c r="L8" s="13"/>
    </row>
    <row r="9" spans="1:12" ht="12" customHeight="1" x14ac:dyDescent="0.25">
      <c r="A9" s="1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</row>
    <row r="10" spans="1:12" ht="30.75" customHeight="1" x14ac:dyDescent="0.25">
      <c r="A10" s="1"/>
      <c r="B10" s="14"/>
      <c r="C10" s="201" t="s">
        <v>152</v>
      </c>
      <c r="D10" s="148"/>
      <c r="E10" s="16"/>
      <c r="F10" s="14"/>
      <c r="G10" s="201" t="s">
        <v>151</v>
      </c>
      <c r="H10" s="148"/>
      <c r="I10" s="16"/>
      <c r="J10" s="14"/>
      <c r="K10" s="14"/>
      <c r="L10" s="17"/>
    </row>
    <row r="11" spans="1:12" ht="19.5" customHeight="1" x14ac:dyDescent="0.25">
      <c r="A11" s="1"/>
      <c r="B11" s="14"/>
      <c r="C11" s="202"/>
      <c r="D11" s="154"/>
      <c r="E11" s="152"/>
      <c r="F11" s="18"/>
      <c r="G11" s="202"/>
      <c r="H11" s="154"/>
      <c r="I11" s="152"/>
      <c r="J11" s="14"/>
      <c r="K11" s="14"/>
      <c r="L11" s="19"/>
    </row>
    <row r="12" spans="1:12" ht="9.75" customHeight="1" x14ac:dyDescent="0.25">
      <c r="A12" s="1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5"/>
    </row>
    <row r="13" spans="1:12" ht="19.5" customHeight="1" x14ac:dyDescent="0.25">
      <c r="A13" s="1"/>
      <c r="B13" s="14"/>
      <c r="C13" s="16" t="s">
        <v>1</v>
      </c>
      <c r="D13" s="14"/>
      <c r="E13" s="16"/>
      <c r="F13" s="16"/>
      <c r="G13" s="16"/>
      <c r="H13" s="14"/>
      <c r="I13" s="14"/>
      <c r="J13" s="18"/>
      <c r="K13" s="14"/>
      <c r="L13" s="15"/>
    </row>
    <row r="14" spans="1:12" ht="27.75" customHeight="1" x14ac:dyDescent="0.25">
      <c r="A14" s="1"/>
      <c r="B14" s="14"/>
      <c r="C14" s="202"/>
      <c r="D14" s="154"/>
      <c r="E14" s="154"/>
      <c r="F14" s="152"/>
      <c r="G14" s="18"/>
      <c r="H14" s="20"/>
      <c r="I14" s="18"/>
      <c r="J14" s="14"/>
      <c r="K14" s="14"/>
      <c r="L14" s="19"/>
    </row>
    <row r="15" spans="1:12" ht="22.5" customHeight="1" x14ac:dyDescent="0.25">
      <c r="A15" s="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5"/>
    </row>
    <row r="16" spans="1:12" ht="69" customHeight="1" x14ac:dyDescent="0.25">
      <c r="A16" s="1"/>
      <c r="B16" s="14"/>
      <c r="C16" s="203" t="s">
        <v>153</v>
      </c>
      <c r="D16" s="148"/>
      <c r="E16" s="21"/>
      <c r="F16" s="203" t="s">
        <v>2</v>
      </c>
      <c r="G16" s="148"/>
      <c r="H16" s="148"/>
      <c r="I16" s="148"/>
      <c r="J16" s="14"/>
      <c r="K16" s="14"/>
      <c r="L16" s="22"/>
    </row>
    <row r="17" spans="1:16" ht="97.5" customHeight="1" x14ac:dyDescent="0.25">
      <c r="A17" s="1"/>
      <c r="B17" s="14"/>
      <c r="C17" s="207" t="s">
        <v>77</v>
      </c>
      <c r="D17" s="208"/>
      <c r="E17" s="21"/>
      <c r="F17" s="204" t="s">
        <v>106</v>
      </c>
      <c r="G17" s="205"/>
      <c r="H17" s="205"/>
      <c r="I17" s="206"/>
      <c r="J17" s="14"/>
      <c r="K17" s="14"/>
      <c r="L17" s="23"/>
    </row>
    <row r="18" spans="1:16" ht="12" customHeight="1" x14ac:dyDescent="0.25">
      <c r="A18" s="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</row>
    <row r="19" spans="1:16" ht="9.75" customHeight="1" x14ac:dyDescent="0.25">
      <c r="A19" s="1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  <c r="P19" s="147"/>
    </row>
    <row r="20" spans="1:16" ht="9.75" customHeight="1" x14ac:dyDescent="0.25">
      <c r="A20" s="3"/>
      <c r="B20" s="24"/>
      <c r="C20" s="24"/>
      <c r="D20" s="24"/>
      <c r="E20" s="24"/>
      <c r="F20" s="24"/>
      <c r="G20" s="24"/>
      <c r="H20" s="24"/>
      <c r="I20" s="24"/>
      <c r="J20" s="25"/>
      <c r="K20" s="25"/>
      <c r="L20" s="3"/>
    </row>
    <row r="21" spans="1:16" ht="9.75" customHeight="1" x14ac:dyDescent="0.25">
      <c r="A21" s="3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3"/>
    </row>
    <row r="22" spans="1:16" ht="9.75" customHeight="1" x14ac:dyDescent="0.25">
      <c r="A22" s="3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3"/>
    </row>
    <row r="23" spans="1:16" ht="9.75" customHeight="1" x14ac:dyDescent="0.25">
      <c r="A23" s="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5"/>
    </row>
    <row r="24" spans="1:16" ht="36.75" customHeight="1" x14ac:dyDescent="0.25">
      <c r="A24" s="1"/>
      <c r="B24" s="150" t="s">
        <v>4</v>
      </c>
      <c r="C24" s="148"/>
      <c r="D24" s="148"/>
      <c r="E24" s="148"/>
      <c r="F24" s="148"/>
      <c r="G24" s="148"/>
      <c r="H24" s="148"/>
      <c r="I24" s="148"/>
      <c r="J24" s="148"/>
      <c r="K24" s="148"/>
      <c r="L24" s="15"/>
    </row>
    <row r="25" spans="1:16" ht="30" customHeight="1" x14ac:dyDescent="0.25">
      <c r="A25" s="1"/>
      <c r="B25" s="27"/>
      <c r="C25" s="151" t="s">
        <v>5</v>
      </c>
      <c r="D25" s="154"/>
      <c r="E25" s="154"/>
      <c r="F25" s="152"/>
      <c r="G25" s="151" t="s">
        <v>6</v>
      </c>
      <c r="H25" s="152"/>
      <c r="I25" s="151" t="s">
        <v>7</v>
      </c>
      <c r="J25" s="152"/>
      <c r="K25" s="14"/>
      <c r="L25" s="15"/>
    </row>
    <row r="26" spans="1:16" ht="50.1" customHeight="1" x14ac:dyDescent="0.25">
      <c r="A26" s="1"/>
      <c r="B26" s="28">
        <v>1</v>
      </c>
      <c r="C26" s="209"/>
      <c r="D26" s="210"/>
      <c r="E26" s="210"/>
      <c r="F26" s="211"/>
      <c r="G26" s="212"/>
      <c r="H26" s="213"/>
      <c r="I26" s="212"/>
      <c r="J26" s="213"/>
      <c r="K26" s="14"/>
      <c r="L26" s="29"/>
    </row>
    <row r="27" spans="1:16" ht="50.1" customHeight="1" x14ac:dyDescent="0.25">
      <c r="A27" s="1"/>
      <c r="B27" s="28">
        <v>2</v>
      </c>
      <c r="C27" s="214"/>
      <c r="D27" s="210"/>
      <c r="E27" s="210"/>
      <c r="F27" s="211"/>
      <c r="G27" s="212"/>
      <c r="H27" s="213"/>
      <c r="I27" s="212"/>
      <c r="J27" s="213"/>
      <c r="K27" s="14"/>
      <c r="L27" s="15"/>
    </row>
    <row r="28" spans="1:16" ht="19.5" customHeight="1" x14ac:dyDescent="0.25">
      <c r="A28" s="1"/>
      <c r="B28" s="31"/>
      <c r="C28" s="32"/>
      <c r="D28" s="32"/>
      <c r="E28" s="32"/>
      <c r="F28" s="32"/>
      <c r="G28" s="32"/>
      <c r="H28" s="32"/>
      <c r="I28" s="32"/>
      <c r="J28" s="14"/>
      <c r="K28" s="14"/>
      <c r="L28" s="30"/>
    </row>
    <row r="29" spans="1:16" ht="101.25" customHeight="1" x14ac:dyDescent="0.25">
      <c r="A29" s="1"/>
      <c r="B29" s="32"/>
      <c r="C29" s="32"/>
      <c r="D29" s="153" t="s">
        <v>8</v>
      </c>
      <c r="E29" s="154"/>
      <c r="F29" s="154"/>
      <c r="G29" s="154"/>
      <c r="H29" s="154"/>
      <c r="I29" s="152"/>
      <c r="J29" s="14"/>
      <c r="K29" s="14"/>
      <c r="L29" s="30"/>
    </row>
    <row r="30" spans="1:16" ht="18" customHeight="1" x14ac:dyDescent="0.25">
      <c r="A30" s="1"/>
      <c r="B30" s="32"/>
      <c r="C30" s="32"/>
      <c r="D30" s="32"/>
      <c r="E30" s="32"/>
      <c r="F30" s="32"/>
      <c r="G30" s="32"/>
      <c r="H30" s="32"/>
      <c r="I30" s="32"/>
      <c r="J30" s="14"/>
      <c r="K30" s="14"/>
      <c r="L30" s="30"/>
    </row>
    <row r="31" spans="1:16" ht="9.75" customHeight="1" x14ac:dyDescent="0.25">
      <c r="A31" s="3"/>
      <c r="B31" s="33"/>
      <c r="C31" s="33"/>
      <c r="D31" s="33"/>
      <c r="E31" s="33"/>
      <c r="F31" s="34"/>
      <c r="G31" s="34"/>
      <c r="H31" s="34"/>
      <c r="I31" s="34"/>
      <c r="J31" s="33"/>
      <c r="K31" s="33"/>
      <c r="L31" s="3"/>
    </row>
    <row r="32" spans="1:16" ht="9.75" customHeight="1" x14ac:dyDescent="0.25">
      <c r="A32" s="3"/>
      <c r="B32" s="26"/>
      <c r="C32" s="26"/>
      <c r="D32" s="26"/>
      <c r="E32" s="35"/>
      <c r="F32" s="35"/>
      <c r="G32" s="35"/>
      <c r="H32" s="35"/>
      <c r="I32" s="35"/>
      <c r="J32" s="35"/>
      <c r="K32" s="35"/>
      <c r="L32" s="3"/>
    </row>
    <row r="33" spans="1:12" ht="9.75" customHeight="1" x14ac:dyDescent="0.25">
      <c r="A33" s="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"/>
    </row>
    <row r="34" spans="1:12" ht="59.25" customHeight="1" x14ac:dyDescent="0.25">
      <c r="A34" s="1"/>
      <c r="B34" s="215" t="s">
        <v>9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5"/>
    </row>
    <row r="35" spans="1:12" ht="64.5" customHeight="1" x14ac:dyDescent="0.25">
      <c r="A35" s="1"/>
      <c r="B35" s="151" t="s">
        <v>10</v>
      </c>
      <c r="C35" s="152"/>
      <c r="D35" s="36" t="s">
        <v>11</v>
      </c>
      <c r="E35" s="36" t="s">
        <v>12</v>
      </c>
      <c r="F35" s="36" t="s">
        <v>13</v>
      </c>
      <c r="G35" s="36" t="s">
        <v>14</v>
      </c>
      <c r="H35" s="36" t="s">
        <v>15</v>
      </c>
      <c r="I35" s="36" t="s">
        <v>16</v>
      </c>
      <c r="J35" s="36" t="s">
        <v>17</v>
      </c>
      <c r="K35" s="36" t="s">
        <v>18</v>
      </c>
      <c r="L35" s="15"/>
    </row>
    <row r="36" spans="1:12" ht="50.1" customHeight="1" x14ac:dyDescent="0.25">
      <c r="A36" s="37">
        <v>1</v>
      </c>
      <c r="B36" s="216"/>
      <c r="C36" s="152"/>
      <c r="D36" s="38"/>
      <c r="E36" s="39"/>
      <c r="F36" s="40"/>
      <c r="G36" s="40"/>
      <c r="H36" s="40"/>
      <c r="I36" s="40"/>
      <c r="J36" s="41"/>
      <c r="K36" s="42"/>
      <c r="L36" s="3"/>
    </row>
    <row r="37" spans="1:12" ht="50.1" customHeight="1" x14ac:dyDescent="0.25">
      <c r="A37" s="43">
        <v>2</v>
      </c>
      <c r="B37" s="216"/>
      <c r="C37" s="152"/>
      <c r="D37" s="38"/>
      <c r="E37" s="39"/>
      <c r="F37" s="40"/>
      <c r="G37" s="40"/>
      <c r="H37" s="40"/>
      <c r="I37" s="40"/>
      <c r="J37" s="41"/>
      <c r="K37" s="42"/>
      <c r="L37" s="3"/>
    </row>
    <row r="38" spans="1:12" ht="50.1" customHeight="1" x14ac:dyDescent="0.25">
      <c r="A38" s="43">
        <v>3</v>
      </c>
      <c r="B38" s="216"/>
      <c r="C38" s="152"/>
      <c r="D38" s="38"/>
      <c r="E38" s="39"/>
      <c r="F38" s="40"/>
      <c r="G38" s="40"/>
      <c r="H38" s="40"/>
      <c r="I38" s="40"/>
      <c r="J38" s="41"/>
      <c r="K38" s="42"/>
      <c r="L38" s="3"/>
    </row>
    <row r="39" spans="1:12" ht="50.1" customHeight="1" x14ac:dyDescent="0.25">
      <c r="A39" s="43">
        <v>4</v>
      </c>
      <c r="B39" s="216"/>
      <c r="C39" s="152"/>
      <c r="D39" s="38"/>
      <c r="E39" s="39"/>
      <c r="F39" s="40"/>
      <c r="G39" s="40"/>
      <c r="H39" s="40"/>
      <c r="I39" s="40"/>
      <c r="J39" s="41"/>
      <c r="K39" s="42"/>
      <c r="L39" s="3"/>
    </row>
    <row r="40" spans="1:12" ht="50.1" customHeight="1" x14ac:dyDescent="0.25">
      <c r="A40" s="43">
        <v>5</v>
      </c>
      <c r="B40" s="216"/>
      <c r="C40" s="152"/>
      <c r="D40" s="38"/>
      <c r="E40" s="39"/>
      <c r="F40" s="40"/>
      <c r="G40" s="40"/>
      <c r="H40" s="40"/>
      <c r="I40" s="40"/>
      <c r="J40" s="41"/>
      <c r="K40" s="42"/>
      <c r="L40" s="3"/>
    </row>
    <row r="41" spans="1:12" ht="18" customHeight="1" x14ac:dyDescent="0.25">
      <c r="A41" s="3"/>
      <c r="B41" s="44"/>
      <c r="C41" s="44"/>
      <c r="D41" s="45"/>
      <c r="E41" s="46"/>
      <c r="F41" s="47"/>
      <c r="G41" s="47"/>
      <c r="H41" s="47"/>
      <c r="I41" s="47"/>
      <c r="J41" s="47"/>
      <c r="K41" s="48"/>
      <c r="L41" s="3"/>
    </row>
    <row r="42" spans="1:12" ht="15.75" x14ac:dyDescent="0.25">
      <c r="A42" s="3"/>
      <c r="B42" s="49"/>
      <c r="C42" s="50"/>
      <c r="D42" s="51"/>
      <c r="E42" s="50"/>
      <c r="F42" s="51"/>
      <c r="G42" s="51"/>
      <c r="H42" s="51"/>
      <c r="I42" s="51"/>
      <c r="J42" s="51"/>
      <c r="K42" s="52"/>
      <c r="L42" s="3"/>
    </row>
    <row r="43" spans="1:12" ht="59.25" customHeight="1" x14ac:dyDescent="0.25">
      <c r="A43" s="3"/>
      <c r="B43" s="53"/>
      <c r="C43" s="217" t="s">
        <v>19</v>
      </c>
      <c r="D43" s="154"/>
      <c r="E43" s="154"/>
      <c r="F43" s="154"/>
      <c r="G43" s="154"/>
      <c r="H43" s="154"/>
      <c r="I43" s="154"/>
      <c r="J43" s="152"/>
      <c r="K43" s="54"/>
      <c r="L43" s="3"/>
    </row>
    <row r="44" spans="1:12" ht="16.5" customHeight="1" x14ac:dyDescent="0.25">
      <c r="A44" s="3"/>
      <c r="B44" s="49"/>
      <c r="C44" s="55"/>
      <c r="D44" s="55"/>
      <c r="E44" s="55"/>
      <c r="F44" s="56"/>
      <c r="G44" s="56"/>
      <c r="H44" s="56"/>
      <c r="I44" s="56"/>
      <c r="J44" s="56"/>
      <c r="K44" s="49"/>
      <c r="L44" s="3"/>
    </row>
    <row r="45" spans="1:12" ht="12" customHeight="1" x14ac:dyDescent="0.25">
      <c r="A45" s="1"/>
      <c r="B45" s="27"/>
      <c r="C45" s="27"/>
      <c r="D45" s="27"/>
      <c r="E45" s="27"/>
      <c r="F45" s="28"/>
      <c r="G45" s="62"/>
      <c r="H45" s="59"/>
      <c r="I45" s="58"/>
      <c r="J45" s="58"/>
      <c r="K45" s="62"/>
      <c r="L45" s="61"/>
    </row>
    <row r="46" spans="1:12" ht="9.75" customHeight="1" x14ac:dyDescent="0.25">
      <c r="A46" s="3"/>
      <c r="B46" s="24"/>
      <c r="C46" s="24"/>
      <c r="D46" s="24"/>
      <c r="E46" s="24"/>
      <c r="F46" s="63"/>
      <c r="G46" s="64"/>
      <c r="H46" s="64"/>
      <c r="I46" s="64"/>
      <c r="J46" s="64"/>
      <c r="K46" s="64"/>
      <c r="L46" s="65"/>
    </row>
    <row r="47" spans="1:12" ht="9.75" customHeight="1" x14ac:dyDescent="0.25">
      <c r="A47" s="3"/>
      <c r="B47" s="57"/>
      <c r="C47" s="57"/>
      <c r="D47" s="57"/>
      <c r="E47" s="57"/>
      <c r="F47" s="66"/>
      <c r="G47" s="67"/>
      <c r="H47" s="67"/>
      <c r="I47" s="67"/>
      <c r="J47" s="67"/>
      <c r="K47" s="67"/>
      <c r="L47" s="65"/>
    </row>
    <row r="48" spans="1:12" ht="9.75" customHeight="1" x14ac:dyDescent="0.25">
      <c r="A48" s="1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68"/>
    </row>
    <row r="49" spans="1:12" ht="36.75" customHeight="1" x14ac:dyDescent="0.25">
      <c r="A49" s="1"/>
      <c r="B49" s="150" t="s">
        <v>20</v>
      </c>
      <c r="C49" s="148"/>
      <c r="D49" s="148"/>
      <c r="E49" s="148"/>
      <c r="F49" s="148"/>
      <c r="G49" s="148"/>
      <c r="H49" s="148"/>
      <c r="I49" s="148"/>
      <c r="J49" s="148"/>
      <c r="K49" s="148"/>
      <c r="L49" s="69"/>
    </row>
    <row r="50" spans="1:12" ht="75.75" customHeight="1" x14ac:dyDescent="0.25">
      <c r="A50" s="1"/>
      <c r="B50" s="14"/>
      <c r="C50" s="36" t="s">
        <v>21</v>
      </c>
      <c r="D50" s="155" t="s">
        <v>22</v>
      </c>
      <c r="E50" s="154"/>
      <c r="F50" s="154"/>
      <c r="G50" s="152"/>
      <c r="H50" s="36" t="s">
        <v>23</v>
      </c>
      <c r="I50" s="151" t="s">
        <v>24</v>
      </c>
      <c r="J50" s="152"/>
      <c r="K50" s="14"/>
      <c r="L50" s="70"/>
    </row>
    <row r="51" spans="1:12" ht="30" customHeight="1" x14ac:dyDescent="0.25">
      <c r="A51" s="1"/>
      <c r="B51" s="14"/>
      <c r="C51" s="71" t="s">
        <v>25</v>
      </c>
      <c r="D51" s="156" t="s">
        <v>26</v>
      </c>
      <c r="E51" s="154"/>
      <c r="F51" s="154"/>
      <c r="G51" s="152"/>
      <c r="H51" s="72">
        <f>SUMIF($C$71:$C$95,"_001 - RECURSOS PRÓPRIOS",$J$71:$J$95)</f>
        <v>0</v>
      </c>
      <c r="I51" s="73">
        <f t="shared" ref="I51:I56" si="0">IFERROR(H51*100/$H$58,"-")</f>
        <v>0</v>
      </c>
      <c r="J51" s="74" t="s">
        <v>27</v>
      </c>
      <c r="K51" s="14"/>
      <c r="L51" s="15"/>
    </row>
    <row r="52" spans="1:12" ht="30" customHeight="1" x14ac:dyDescent="0.25">
      <c r="A52" s="1"/>
      <c r="B52" s="14"/>
      <c r="C52" s="71" t="s">
        <v>28</v>
      </c>
      <c r="D52" s="156" t="s">
        <v>29</v>
      </c>
      <c r="E52" s="154"/>
      <c r="F52" s="154"/>
      <c r="G52" s="152"/>
      <c r="H52" s="72">
        <f>SUMIF($C$71:$C$95,"_002 - PATROCÍNIOS OU DOAÇÕES SEM INCENTIVO FISCAL",$J$71:$J$95)</f>
        <v>0</v>
      </c>
      <c r="I52" s="73">
        <f t="shared" si="0"/>
        <v>0</v>
      </c>
      <c r="J52" s="74" t="s">
        <v>27</v>
      </c>
      <c r="K52" s="14"/>
      <c r="L52" s="15"/>
    </row>
    <row r="53" spans="1:12" ht="30" customHeight="1" x14ac:dyDescent="0.25">
      <c r="A53" s="1"/>
      <c r="B53" s="14"/>
      <c r="C53" s="71" t="s">
        <v>30</v>
      </c>
      <c r="D53" s="156" t="s">
        <v>31</v>
      </c>
      <c r="E53" s="154"/>
      <c r="F53" s="154"/>
      <c r="G53" s="152"/>
      <c r="H53" s="72">
        <f>SUMIF($C$71:$C$95,"_003 - INCENTIVO DA UNIÃO",$J$71:$J$95)</f>
        <v>0</v>
      </c>
      <c r="I53" s="73">
        <f t="shared" si="0"/>
        <v>0</v>
      </c>
      <c r="J53" s="74" t="s">
        <v>27</v>
      </c>
      <c r="K53" s="14"/>
      <c r="L53" s="15"/>
    </row>
    <row r="54" spans="1:12" ht="30" customHeight="1" x14ac:dyDescent="0.25">
      <c r="A54" s="1"/>
      <c r="B54" s="14"/>
      <c r="C54" s="71" t="s">
        <v>32</v>
      </c>
      <c r="D54" s="156" t="s">
        <v>33</v>
      </c>
      <c r="E54" s="154"/>
      <c r="F54" s="154"/>
      <c r="G54" s="152"/>
      <c r="H54" s="72">
        <f>SUMIF($C$71:$C$95,"_004 - INCENTIVOS DE OUTROS ESTADOS",$J$71:$J$95)</f>
        <v>0</v>
      </c>
      <c r="I54" s="73">
        <f t="shared" si="0"/>
        <v>0</v>
      </c>
      <c r="J54" s="74" t="s">
        <v>27</v>
      </c>
      <c r="K54" s="14"/>
      <c r="L54" s="15"/>
    </row>
    <row r="55" spans="1:12" ht="30" customHeight="1" x14ac:dyDescent="0.25">
      <c r="A55" s="1"/>
      <c r="B55" s="14"/>
      <c r="C55" s="71" t="s">
        <v>34</v>
      </c>
      <c r="D55" s="156" t="s">
        <v>35</v>
      </c>
      <c r="E55" s="154"/>
      <c r="F55" s="154"/>
      <c r="G55" s="152"/>
      <c r="H55" s="72">
        <f>SUMIF($C$71:$C$95,"_005 - INCENTIVOS DE PREFEITURAS",$J$71:$J$95)</f>
        <v>0</v>
      </c>
      <c r="I55" s="73">
        <f t="shared" si="0"/>
        <v>0</v>
      </c>
      <c r="J55" s="74" t="s">
        <v>27</v>
      </c>
      <c r="K55" s="14"/>
      <c r="L55" s="15"/>
    </row>
    <row r="56" spans="1:12" ht="48" customHeight="1" x14ac:dyDescent="0.25">
      <c r="A56" s="1"/>
      <c r="B56" s="14"/>
      <c r="C56" s="75" t="s">
        <v>36</v>
      </c>
      <c r="D56" s="157" t="s">
        <v>154</v>
      </c>
      <c r="E56" s="154"/>
      <c r="F56" s="154"/>
      <c r="G56" s="152"/>
      <c r="H56" s="76">
        <v>55000</v>
      </c>
      <c r="I56" s="77">
        <f t="shared" si="0"/>
        <v>100</v>
      </c>
      <c r="J56" s="74" t="s">
        <v>27</v>
      </c>
      <c r="K56" s="14"/>
      <c r="L56" s="15"/>
    </row>
    <row r="57" spans="1:12" ht="27.75" customHeight="1" x14ac:dyDescent="0.25">
      <c r="A57" s="1"/>
      <c r="B57" s="14"/>
      <c r="C57" s="71" t="s">
        <v>37</v>
      </c>
      <c r="D57" s="156" t="s">
        <v>38</v>
      </c>
      <c r="E57" s="154"/>
      <c r="F57" s="154"/>
      <c r="G57" s="152"/>
      <c r="H57" s="72">
        <f>SUMIF($C$71:$C$95,"_007 - OUTRAS FONTES",$J$71:$J$95)</f>
        <v>0</v>
      </c>
      <c r="I57" s="73">
        <f>IFERROR(F57*100/$H$58,"-")</f>
        <v>0</v>
      </c>
      <c r="J57" s="74" t="s">
        <v>27</v>
      </c>
      <c r="K57" s="14"/>
      <c r="L57" s="15"/>
    </row>
    <row r="58" spans="1:12" ht="36.75" customHeight="1" x14ac:dyDescent="0.25">
      <c r="A58" s="1"/>
      <c r="B58" s="14"/>
      <c r="C58" s="158" t="s">
        <v>39</v>
      </c>
      <c r="D58" s="154"/>
      <c r="E58" s="154"/>
      <c r="F58" s="154"/>
      <c r="G58" s="152"/>
      <c r="H58" s="78">
        <f>SUM($H$51:$H$57)</f>
        <v>55000</v>
      </c>
      <c r="I58" s="58"/>
      <c r="J58" s="58"/>
      <c r="K58" s="14"/>
      <c r="L58" s="79"/>
    </row>
    <row r="59" spans="1:12" ht="24" customHeight="1" x14ac:dyDescent="0.25">
      <c r="A59" s="1"/>
      <c r="B59" s="14"/>
      <c r="C59" s="80"/>
      <c r="D59" s="56"/>
      <c r="E59" s="56"/>
      <c r="F59" s="56"/>
      <c r="G59" s="56"/>
      <c r="H59" s="56"/>
      <c r="I59" s="56"/>
      <c r="J59" s="81"/>
      <c r="K59" s="14"/>
      <c r="L59" s="15"/>
    </row>
    <row r="60" spans="1:12" ht="33.75" customHeight="1" x14ac:dyDescent="0.25">
      <c r="A60" s="1"/>
      <c r="B60" s="14"/>
      <c r="C60" s="54"/>
      <c r="D60" s="159" t="s">
        <v>40</v>
      </c>
      <c r="E60" s="152"/>
      <c r="F60" s="49"/>
      <c r="G60" s="49"/>
      <c r="H60" s="49"/>
      <c r="I60" s="49"/>
      <c r="J60" s="53"/>
      <c r="K60" s="14"/>
      <c r="L60" s="15"/>
    </row>
    <row r="61" spans="1:12" ht="33.75" customHeight="1" x14ac:dyDescent="0.25">
      <c r="A61" s="1"/>
      <c r="B61" s="14"/>
      <c r="C61" s="54"/>
      <c r="D61" s="160"/>
      <c r="E61" s="152"/>
      <c r="F61" s="49"/>
      <c r="G61" s="49"/>
      <c r="H61" s="49"/>
      <c r="I61" s="49"/>
      <c r="J61" s="53"/>
      <c r="K61" s="14"/>
      <c r="L61" s="15"/>
    </row>
    <row r="62" spans="1:12" ht="9.75" customHeight="1" x14ac:dyDescent="0.25">
      <c r="A62" s="1"/>
      <c r="B62" s="14"/>
      <c r="C62" s="54"/>
      <c r="D62" s="49"/>
      <c r="E62" s="49"/>
      <c r="F62" s="49"/>
      <c r="G62" s="49"/>
      <c r="H62" s="49"/>
      <c r="I62" s="49"/>
      <c r="J62" s="53"/>
      <c r="K62" s="14"/>
      <c r="L62" s="15"/>
    </row>
    <row r="63" spans="1:12" ht="9.75" customHeight="1" x14ac:dyDescent="0.25">
      <c r="A63" s="1"/>
      <c r="B63" s="14"/>
      <c r="C63" s="82"/>
      <c r="D63" s="50"/>
      <c r="E63" s="50"/>
      <c r="F63" s="50"/>
      <c r="G63" s="50"/>
      <c r="H63" s="50"/>
      <c r="I63" s="50"/>
      <c r="J63" s="83"/>
      <c r="K63" s="14"/>
      <c r="L63" s="15"/>
    </row>
    <row r="64" spans="1:12" ht="147" customHeight="1" x14ac:dyDescent="0.25">
      <c r="A64" s="1"/>
      <c r="B64" s="14"/>
      <c r="C64" s="153" t="s">
        <v>162</v>
      </c>
      <c r="D64" s="154"/>
      <c r="E64" s="154"/>
      <c r="F64" s="154"/>
      <c r="G64" s="154"/>
      <c r="H64" s="154"/>
      <c r="I64" s="154"/>
      <c r="J64" s="152"/>
      <c r="K64" s="14"/>
      <c r="L64" s="30"/>
    </row>
    <row r="65" spans="1:12" ht="9.75" customHeight="1" x14ac:dyDescent="0.25">
      <c r="A65" s="1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5"/>
    </row>
    <row r="66" spans="1:12" ht="10.5" customHeight="1" x14ac:dyDescent="0.25">
      <c r="A66" s="1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15"/>
    </row>
    <row r="67" spans="1:12" ht="9.75" customHeight="1" x14ac:dyDescent="0.25">
      <c r="A67" s="1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15"/>
    </row>
    <row r="68" spans="1:12" ht="9.75" customHeight="1" x14ac:dyDescent="0.25">
      <c r="A68" s="3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3"/>
    </row>
    <row r="69" spans="1:12" ht="46.5" customHeight="1" x14ac:dyDescent="0.25">
      <c r="A69" s="1"/>
      <c r="B69" s="150" t="s">
        <v>41</v>
      </c>
      <c r="C69" s="148"/>
      <c r="D69" s="148"/>
      <c r="E69" s="148"/>
      <c r="F69" s="148"/>
      <c r="G69" s="148"/>
      <c r="H69" s="148"/>
      <c r="I69" s="148"/>
      <c r="J69" s="148"/>
      <c r="K69" s="148"/>
      <c r="L69" s="87"/>
    </row>
    <row r="70" spans="1:12" ht="120.75" customHeight="1" x14ac:dyDescent="0.25">
      <c r="A70" s="1"/>
      <c r="B70" s="36" t="s">
        <v>42</v>
      </c>
      <c r="C70" s="36" t="s">
        <v>43</v>
      </c>
      <c r="D70" s="36" t="s">
        <v>44</v>
      </c>
      <c r="E70" s="151" t="s">
        <v>45</v>
      </c>
      <c r="F70" s="152"/>
      <c r="G70" s="36" t="s">
        <v>46</v>
      </c>
      <c r="H70" s="36" t="s">
        <v>47</v>
      </c>
      <c r="I70" s="36" t="s">
        <v>48</v>
      </c>
      <c r="J70" s="36" t="s">
        <v>49</v>
      </c>
      <c r="K70" s="36" t="s">
        <v>50</v>
      </c>
      <c r="L70" s="88"/>
    </row>
    <row r="71" spans="1:12" ht="50.1" customHeight="1" x14ac:dyDescent="0.25">
      <c r="A71" s="3"/>
      <c r="B71" s="36">
        <v>1</v>
      </c>
      <c r="C71" s="41"/>
      <c r="D71" s="41"/>
      <c r="E71" s="161"/>
      <c r="F71" s="152"/>
      <c r="G71" s="41"/>
      <c r="H71" s="89">
        <v>0</v>
      </c>
      <c r="I71" s="90">
        <v>0</v>
      </c>
      <c r="J71" s="91">
        <f t="shared" ref="J71:J95" si="1">H71*I71</f>
        <v>0</v>
      </c>
      <c r="K71" s="39"/>
      <c r="L71" s="92"/>
    </row>
    <row r="72" spans="1:12" ht="50.1" customHeight="1" x14ac:dyDescent="0.25">
      <c r="A72" s="3"/>
      <c r="B72" s="36">
        <v>2</v>
      </c>
      <c r="C72" s="41"/>
      <c r="D72" s="41"/>
      <c r="E72" s="161"/>
      <c r="F72" s="152"/>
      <c r="G72" s="41"/>
      <c r="H72" s="89">
        <v>0</v>
      </c>
      <c r="I72" s="90">
        <v>0</v>
      </c>
      <c r="J72" s="91">
        <f t="shared" si="1"/>
        <v>0</v>
      </c>
      <c r="K72" s="39"/>
      <c r="L72" s="92"/>
    </row>
    <row r="73" spans="1:12" ht="50.1" customHeight="1" x14ac:dyDescent="0.25">
      <c r="A73" s="3"/>
      <c r="B73" s="36">
        <v>3</v>
      </c>
      <c r="C73" s="41"/>
      <c r="D73" s="41"/>
      <c r="E73" s="161"/>
      <c r="F73" s="152"/>
      <c r="G73" s="41"/>
      <c r="H73" s="89">
        <v>0</v>
      </c>
      <c r="I73" s="90">
        <v>0</v>
      </c>
      <c r="J73" s="91">
        <f t="shared" si="1"/>
        <v>0</v>
      </c>
      <c r="K73" s="39"/>
      <c r="L73" s="92"/>
    </row>
    <row r="74" spans="1:12" ht="50.1" customHeight="1" x14ac:dyDescent="0.25">
      <c r="A74" s="3"/>
      <c r="B74" s="36">
        <v>4</v>
      </c>
      <c r="C74" s="41"/>
      <c r="D74" s="41"/>
      <c r="E74" s="161"/>
      <c r="F74" s="152"/>
      <c r="G74" s="41"/>
      <c r="H74" s="89">
        <v>0</v>
      </c>
      <c r="I74" s="90">
        <v>0</v>
      </c>
      <c r="J74" s="91">
        <f t="shared" si="1"/>
        <v>0</v>
      </c>
      <c r="K74" s="39"/>
      <c r="L74" s="92"/>
    </row>
    <row r="75" spans="1:12" ht="50.1" customHeight="1" x14ac:dyDescent="0.25">
      <c r="A75" s="3"/>
      <c r="B75" s="36">
        <v>5</v>
      </c>
      <c r="C75" s="41"/>
      <c r="D75" s="41"/>
      <c r="E75" s="161"/>
      <c r="F75" s="152"/>
      <c r="G75" s="41"/>
      <c r="H75" s="89">
        <v>0</v>
      </c>
      <c r="I75" s="90">
        <v>0</v>
      </c>
      <c r="J75" s="91">
        <f t="shared" si="1"/>
        <v>0</v>
      </c>
      <c r="K75" s="39"/>
      <c r="L75" s="92"/>
    </row>
    <row r="76" spans="1:12" ht="50.1" customHeight="1" x14ac:dyDescent="0.25">
      <c r="A76" s="3"/>
      <c r="B76" s="36">
        <v>6</v>
      </c>
      <c r="C76" s="41"/>
      <c r="D76" s="41"/>
      <c r="E76" s="161"/>
      <c r="F76" s="152"/>
      <c r="G76" s="41"/>
      <c r="H76" s="89">
        <v>0</v>
      </c>
      <c r="I76" s="90">
        <v>0</v>
      </c>
      <c r="J76" s="91">
        <f t="shared" si="1"/>
        <v>0</v>
      </c>
      <c r="K76" s="39"/>
      <c r="L76" s="92"/>
    </row>
    <row r="77" spans="1:12" ht="50.1" customHeight="1" x14ac:dyDescent="0.25">
      <c r="A77" s="3"/>
      <c r="B77" s="36">
        <v>7</v>
      </c>
      <c r="C77" s="41"/>
      <c r="D77" s="41"/>
      <c r="E77" s="161"/>
      <c r="F77" s="152"/>
      <c r="G77" s="41"/>
      <c r="H77" s="89">
        <v>0</v>
      </c>
      <c r="I77" s="90">
        <v>0</v>
      </c>
      <c r="J77" s="91">
        <f t="shared" si="1"/>
        <v>0</v>
      </c>
      <c r="K77" s="39"/>
      <c r="L77" s="92"/>
    </row>
    <row r="78" spans="1:12" ht="50.1" customHeight="1" x14ac:dyDescent="0.25">
      <c r="A78" s="3"/>
      <c r="B78" s="36">
        <v>8</v>
      </c>
      <c r="C78" s="41"/>
      <c r="D78" s="41"/>
      <c r="E78" s="161"/>
      <c r="F78" s="152"/>
      <c r="G78" s="41"/>
      <c r="H78" s="89">
        <v>0</v>
      </c>
      <c r="I78" s="90">
        <v>0</v>
      </c>
      <c r="J78" s="91">
        <f t="shared" si="1"/>
        <v>0</v>
      </c>
      <c r="K78" s="39"/>
      <c r="L78" s="92"/>
    </row>
    <row r="79" spans="1:12" ht="50.1" customHeight="1" x14ac:dyDescent="0.25">
      <c r="A79" s="3"/>
      <c r="B79" s="36">
        <v>9</v>
      </c>
      <c r="C79" s="41"/>
      <c r="D79" s="41"/>
      <c r="E79" s="161"/>
      <c r="F79" s="152"/>
      <c r="G79" s="41"/>
      <c r="H79" s="89">
        <v>0</v>
      </c>
      <c r="I79" s="90">
        <v>0</v>
      </c>
      <c r="J79" s="91">
        <f t="shared" si="1"/>
        <v>0</v>
      </c>
      <c r="K79" s="39"/>
      <c r="L79" s="92"/>
    </row>
    <row r="80" spans="1:12" ht="50.1" customHeight="1" x14ac:dyDescent="0.25">
      <c r="A80" s="3"/>
      <c r="B80" s="36">
        <v>10</v>
      </c>
      <c r="C80" s="41"/>
      <c r="D80" s="41"/>
      <c r="E80" s="161"/>
      <c r="F80" s="152"/>
      <c r="G80" s="41"/>
      <c r="H80" s="89">
        <v>0</v>
      </c>
      <c r="I80" s="90">
        <v>0</v>
      </c>
      <c r="J80" s="91">
        <f t="shared" si="1"/>
        <v>0</v>
      </c>
      <c r="K80" s="39"/>
      <c r="L80" s="92"/>
    </row>
    <row r="81" spans="1:12" ht="50.1" customHeight="1" x14ac:dyDescent="0.25">
      <c r="A81" s="3"/>
      <c r="B81" s="36">
        <v>11</v>
      </c>
      <c r="C81" s="41"/>
      <c r="D81" s="41"/>
      <c r="E81" s="161"/>
      <c r="F81" s="152"/>
      <c r="G81" s="41"/>
      <c r="H81" s="89">
        <v>0</v>
      </c>
      <c r="I81" s="90">
        <v>0</v>
      </c>
      <c r="J81" s="91">
        <f t="shared" si="1"/>
        <v>0</v>
      </c>
      <c r="K81" s="39"/>
      <c r="L81" s="92"/>
    </row>
    <row r="82" spans="1:12" ht="50.1" customHeight="1" x14ac:dyDescent="0.25">
      <c r="A82" s="3"/>
      <c r="B82" s="36">
        <v>12</v>
      </c>
      <c r="C82" s="41"/>
      <c r="D82" s="41"/>
      <c r="E82" s="161"/>
      <c r="F82" s="152"/>
      <c r="G82" s="41"/>
      <c r="H82" s="89">
        <v>0</v>
      </c>
      <c r="I82" s="90">
        <v>0</v>
      </c>
      <c r="J82" s="91">
        <f t="shared" si="1"/>
        <v>0</v>
      </c>
      <c r="K82" s="39"/>
      <c r="L82" s="92"/>
    </row>
    <row r="83" spans="1:12" ht="50.1" customHeight="1" x14ac:dyDescent="0.25">
      <c r="A83" s="3"/>
      <c r="B83" s="36">
        <v>13</v>
      </c>
      <c r="C83" s="41"/>
      <c r="D83" s="41"/>
      <c r="E83" s="161"/>
      <c r="F83" s="152"/>
      <c r="G83" s="41"/>
      <c r="H83" s="89">
        <v>0</v>
      </c>
      <c r="I83" s="90">
        <v>0</v>
      </c>
      <c r="J83" s="91">
        <f t="shared" si="1"/>
        <v>0</v>
      </c>
      <c r="K83" s="39"/>
      <c r="L83" s="92"/>
    </row>
    <row r="84" spans="1:12" ht="50.1" customHeight="1" x14ac:dyDescent="0.25">
      <c r="A84" s="3"/>
      <c r="B84" s="36">
        <v>14</v>
      </c>
      <c r="C84" s="41"/>
      <c r="D84" s="41"/>
      <c r="E84" s="161"/>
      <c r="F84" s="152"/>
      <c r="G84" s="41"/>
      <c r="H84" s="89">
        <v>0</v>
      </c>
      <c r="I84" s="90">
        <v>0</v>
      </c>
      <c r="J84" s="91">
        <f t="shared" si="1"/>
        <v>0</v>
      </c>
      <c r="K84" s="39"/>
      <c r="L84" s="92"/>
    </row>
    <row r="85" spans="1:12" ht="50.1" customHeight="1" x14ac:dyDescent="0.25">
      <c r="A85" s="3"/>
      <c r="B85" s="36">
        <v>15</v>
      </c>
      <c r="C85" s="41"/>
      <c r="D85" s="41"/>
      <c r="E85" s="161"/>
      <c r="F85" s="152"/>
      <c r="G85" s="41"/>
      <c r="H85" s="89">
        <v>0</v>
      </c>
      <c r="I85" s="90">
        <v>0</v>
      </c>
      <c r="J85" s="91">
        <f t="shared" si="1"/>
        <v>0</v>
      </c>
      <c r="K85" s="39"/>
      <c r="L85" s="92"/>
    </row>
    <row r="86" spans="1:12" ht="50.1" customHeight="1" x14ac:dyDescent="0.25">
      <c r="A86" s="3"/>
      <c r="B86" s="36">
        <v>16</v>
      </c>
      <c r="C86" s="41"/>
      <c r="D86" s="41"/>
      <c r="E86" s="161"/>
      <c r="F86" s="152"/>
      <c r="G86" s="41"/>
      <c r="H86" s="89">
        <v>0</v>
      </c>
      <c r="I86" s="90">
        <v>0</v>
      </c>
      <c r="J86" s="91">
        <f t="shared" si="1"/>
        <v>0</v>
      </c>
      <c r="K86" s="39"/>
      <c r="L86" s="92"/>
    </row>
    <row r="87" spans="1:12" ht="50.1" customHeight="1" x14ac:dyDescent="0.25">
      <c r="A87" s="3"/>
      <c r="B87" s="36">
        <v>17</v>
      </c>
      <c r="C87" s="41"/>
      <c r="D87" s="41"/>
      <c r="E87" s="161"/>
      <c r="F87" s="152"/>
      <c r="G87" s="41"/>
      <c r="H87" s="89">
        <v>0</v>
      </c>
      <c r="I87" s="90">
        <v>0</v>
      </c>
      <c r="J87" s="91">
        <f t="shared" si="1"/>
        <v>0</v>
      </c>
      <c r="K87" s="39"/>
      <c r="L87" s="92"/>
    </row>
    <row r="88" spans="1:12" ht="50.1" customHeight="1" x14ac:dyDescent="0.25">
      <c r="A88" s="3"/>
      <c r="B88" s="36">
        <v>18</v>
      </c>
      <c r="C88" s="41"/>
      <c r="D88" s="41"/>
      <c r="E88" s="161"/>
      <c r="F88" s="152"/>
      <c r="G88" s="41"/>
      <c r="H88" s="89">
        <v>0</v>
      </c>
      <c r="I88" s="90">
        <v>0</v>
      </c>
      <c r="J88" s="91">
        <f t="shared" si="1"/>
        <v>0</v>
      </c>
      <c r="K88" s="39"/>
      <c r="L88" s="92"/>
    </row>
    <row r="89" spans="1:12" ht="50.1" customHeight="1" x14ac:dyDescent="0.25">
      <c r="A89" s="3"/>
      <c r="B89" s="36">
        <v>19</v>
      </c>
      <c r="C89" s="41"/>
      <c r="D89" s="41"/>
      <c r="E89" s="161"/>
      <c r="F89" s="152"/>
      <c r="G89" s="41"/>
      <c r="H89" s="89">
        <v>0</v>
      </c>
      <c r="I89" s="90">
        <v>0</v>
      </c>
      <c r="J89" s="91">
        <f t="shared" si="1"/>
        <v>0</v>
      </c>
      <c r="K89" s="39"/>
      <c r="L89" s="92"/>
    </row>
    <row r="90" spans="1:12" ht="50.1" customHeight="1" x14ac:dyDescent="0.25">
      <c r="A90" s="3"/>
      <c r="B90" s="36">
        <v>20</v>
      </c>
      <c r="C90" s="41"/>
      <c r="D90" s="41"/>
      <c r="E90" s="161"/>
      <c r="F90" s="152"/>
      <c r="G90" s="41"/>
      <c r="H90" s="89">
        <v>0</v>
      </c>
      <c r="I90" s="90">
        <v>0</v>
      </c>
      <c r="J90" s="91">
        <f t="shared" si="1"/>
        <v>0</v>
      </c>
      <c r="K90" s="39"/>
      <c r="L90" s="92"/>
    </row>
    <row r="91" spans="1:12" ht="50.1" customHeight="1" x14ac:dyDescent="0.25">
      <c r="A91" s="3"/>
      <c r="B91" s="36">
        <v>21</v>
      </c>
      <c r="C91" s="41"/>
      <c r="D91" s="41"/>
      <c r="E91" s="161"/>
      <c r="F91" s="152"/>
      <c r="G91" s="41"/>
      <c r="H91" s="89">
        <v>0</v>
      </c>
      <c r="I91" s="90">
        <v>0</v>
      </c>
      <c r="J91" s="91">
        <f t="shared" si="1"/>
        <v>0</v>
      </c>
      <c r="K91" s="39"/>
      <c r="L91" s="92"/>
    </row>
    <row r="92" spans="1:12" ht="50.1" customHeight="1" x14ac:dyDescent="0.25">
      <c r="A92" s="3"/>
      <c r="B92" s="36">
        <v>22</v>
      </c>
      <c r="C92" s="41"/>
      <c r="D92" s="41"/>
      <c r="E92" s="161"/>
      <c r="F92" s="152"/>
      <c r="G92" s="41"/>
      <c r="H92" s="89">
        <v>0</v>
      </c>
      <c r="I92" s="90">
        <v>0</v>
      </c>
      <c r="J92" s="91">
        <f t="shared" si="1"/>
        <v>0</v>
      </c>
      <c r="K92" s="39"/>
      <c r="L92" s="92"/>
    </row>
    <row r="93" spans="1:12" ht="50.1" customHeight="1" x14ac:dyDescent="0.25">
      <c r="A93" s="3"/>
      <c r="B93" s="36">
        <v>23</v>
      </c>
      <c r="C93" s="41"/>
      <c r="D93" s="41"/>
      <c r="E93" s="161"/>
      <c r="F93" s="152"/>
      <c r="G93" s="41"/>
      <c r="H93" s="89">
        <v>0</v>
      </c>
      <c r="I93" s="90">
        <v>0</v>
      </c>
      <c r="J93" s="91">
        <f t="shared" si="1"/>
        <v>0</v>
      </c>
      <c r="K93" s="39"/>
      <c r="L93" s="92"/>
    </row>
    <row r="94" spans="1:12" ht="50.1" customHeight="1" x14ac:dyDescent="0.25">
      <c r="A94" s="3"/>
      <c r="B94" s="36">
        <v>24</v>
      </c>
      <c r="C94" s="41"/>
      <c r="D94" s="41"/>
      <c r="E94" s="161"/>
      <c r="F94" s="152"/>
      <c r="G94" s="41"/>
      <c r="H94" s="89">
        <v>0</v>
      </c>
      <c r="I94" s="90">
        <v>0</v>
      </c>
      <c r="J94" s="91">
        <f t="shared" si="1"/>
        <v>0</v>
      </c>
      <c r="K94" s="39"/>
      <c r="L94" s="92"/>
    </row>
    <row r="95" spans="1:12" ht="50.1" customHeight="1" x14ac:dyDescent="0.25">
      <c r="A95" s="3"/>
      <c r="B95" s="36">
        <v>25</v>
      </c>
      <c r="C95" s="41"/>
      <c r="D95" s="41"/>
      <c r="E95" s="161"/>
      <c r="F95" s="152"/>
      <c r="G95" s="41"/>
      <c r="H95" s="89">
        <v>0</v>
      </c>
      <c r="I95" s="90">
        <v>0</v>
      </c>
      <c r="J95" s="91">
        <f t="shared" si="1"/>
        <v>0</v>
      </c>
      <c r="K95" s="39"/>
      <c r="L95" s="92"/>
    </row>
    <row r="96" spans="1:12" ht="11.25" customHeight="1" x14ac:dyDescent="0.25">
      <c r="A96" s="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4"/>
    </row>
    <row r="97" spans="1:12" ht="28.5" customHeight="1" x14ac:dyDescent="0.25">
      <c r="A97" s="3"/>
      <c r="B97" s="93"/>
      <c r="C97" s="95"/>
      <c r="D97" s="218" t="s">
        <v>51</v>
      </c>
      <c r="E97" s="154"/>
      <c r="F97" s="152"/>
      <c r="G97" s="96">
        <f>SUM($J$71:$J$95)</f>
        <v>0</v>
      </c>
      <c r="H97" s="219" t="s">
        <v>52</v>
      </c>
      <c r="I97" s="93"/>
      <c r="J97" s="93"/>
      <c r="K97" s="93"/>
      <c r="L97" s="94"/>
    </row>
    <row r="98" spans="1:12" ht="31.5" customHeight="1" x14ac:dyDescent="0.25">
      <c r="A98" s="3"/>
      <c r="B98" s="93"/>
      <c r="C98" s="95"/>
      <c r="D98" s="221" t="s">
        <v>155</v>
      </c>
      <c r="E98" s="154"/>
      <c r="F98" s="152"/>
      <c r="G98" s="96">
        <f>$H$56</f>
        <v>55000</v>
      </c>
      <c r="H98" s="220"/>
      <c r="I98" s="93"/>
      <c r="J98" s="93"/>
      <c r="K98" s="93"/>
      <c r="L98" s="94"/>
    </row>
    <row r="99" spans="1:12" ht="6" customHeight="1" x14ac:dyDescent="0.25">
      <c r="A99" s="3"/>
      <c r="B99" s="49"/>
      <c r="C99" s="49"/>
      <c r="D99" s="49"/>
      <c r="E99" s="49"/>
      <c r="F99" s="49"/>
      <c r="G99" s="49"/>
      <c r="H99" s="49"/>
      <c r="I99" s="93"/>
      <c r="J99" s="93"/>
      <c r="K99" s="93"/>
      <c r="L99" s="3"/>
    </row>
    <row r="100" spans="1:12" ht="79.5" customHeight="1" x14ac:dyDescent="0.25">
      <c r="A100" s="3"/>
      <c r="B100" s="49"/>
      <c r="C100" s="217" t="s">
        <v>53</v>
      </c>
      <c r="D100" s="154"/>
      <c r="E100" s="154"/>
      <c r="F100" s="154"/>
      <c r="G100" s="154"/>
      <c r="H100" s="154"/>
      <c r="I100" s="154"/>
      <c r="J100" s="152"/>
      <c r="K100" s="93"/>
      <c r="L100" s="5"/>
    </row>
    <row r="101" spans="1:12" ht="9.75" customHeight="1" x14ac:dyDescent="0.25">
      <c r="A101" s="3"/>
      <c r="B101" s="49"/>
      <c r="C101" s="97"/>
      <c r="D101" s="97"/>
      <c r="E101" s="97"/>
      <c r="F101" s="97"/>
      <c r="G101" s="97"/>
      <c r="H101" s="97"/>
      <c r="I101" s="93"/>
      <c r="J101" s="93"/>
      <c r="K101" s="93"/>
      <c r="L101" s="98"/>
    </row>
    <row r="102" spans="1:12" ht="166.5" customHeight="1" x14ac:dyDescent="0.25">
      <c r="A102" s="3"/>
      <c r="B102" s="49"/>
      <c r="C102" s="153" t="s">
        <v>156</v>
      </c>
      <c r="D102" s="154"/>
      <c r="E102" s="154"/>
      <c r="F102" s="154"/>
      <c r="G102" s="154"/>
      <c r="H102" s="154"/>
      <c r="I102" s="154"/>
      <c r="J102" s="152"/>
      <c r="K102" s="93"/>
      <c r="L102" s="5"/>
    </row>
    <row r="103" spans="1:12" ht="9.75" customHeight="1" x14ac:dyDescent="0.25">
      <c r="A103" s="3"/>
      <c r="B103" s="49"/>
      <c r="C103" s="49"/>
      <c r="D103" s="49"/>
      <c r="E103" s="49"/>
      <c r="F103" s="49"/>
      <c r="G103" s="49"/>
      <c r="H103" s="49"/>
      <c r="I103" s="93"/>
      <c r="J103" s="93"/>
      <c r="K103" s="93"/>
      <c r="L103" s="3"/>
    </row>
    <row r="104" spans="1:12" ht="9.75" customHeight="1" x14ac:dyDescent="0.25">
      <c r="A104" s="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"/>
    </row>
    <row r="105" spans="1:12" ht="9.75" customHeight="1" x14ac:dyDescent="0.25">
      <c r="A105" s="3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3"/>
    </row>
    <row r="106" spans="1:12" ht="9.75" customHeight="1" x14ac:dyDescent="0.25">
      <c r="A106" s="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"/>
    </row>
    <row r="107" spans="1:12" ht="62.25" customHeight="1" x14ac:dyDescent="0.25">
      <c r="A107" s="3"/>
      <c r="B107" s="151" t="s">
        <v>54</v>
      </c>
      <c r="C107" s="154"/>
      <c r="D107" s="154"/>
      <c r="E107" s="154"/>
      <c r="F107" s="152"/>
      <c r="G107" s="99"/>
      <c r="H107" s="99"/>
      <c r="I107" s="99"/>
      <c r="J107" s="99"/>
      <c r="K107" s="99"/>
      <c r="L107" s="100"/>
    </row>
    <row r="108" spans="1:12" ht="30" customHeight="1" x14ac:dyDescent="0.25">
      <c r="A108" s="3"/>
      <c r="B108" s="155" t="s">
        <v>55</v>
      </c>
      <c r="C108" s="152"/>
      <c r="D108" s="101" t="s">
        <v>56</v>
      </c>
      <c r="E108" s="165" t="s">
        <v>57</v>
      </c>
      <c r="F108" s="152"/>
      <c r="G108" s="99"/>
      <c r="H108" s="99"/>
      <c r="I108" s="49"/>
      <c r="J108" s="99"/>
      <c r="K108" s="99"/>
      <c r="L108" s="102"/>
    </row>
    <row r="109" spans="1:12" ht="19.5" customHeight="1" x14ac:dyDescent="0.25">
      <c r="A109" s="3"/>
      <c r="B109" s="156" t="s">
        <v>58</v>
      </c>
      <c r="C109" s="152"/>
      <c r="D109" s="103">
        <f>SUMIF($D$71:$D$95,B109,$J$71:$J$95)</f>
        <v>0</v>
      </c>
      <c r="E109" s="104" t="str">
        <f>IFERROR($D$109*100/$D117,"-")</f>
        <v>-</v>
      </c>
      <c r="F109" s="105" t="s">
        <v>27</v>
      </c>
      <c r="G109" s="106"/>
      <c r="H109" s="169" t="s">
        <v>59</v>
      </c>
      <c r="I109" s="170"/>
      <c r="J109" s="171"/>
      <c r="K109" s="99"/>
      <c r="L109" s="107"/>
    </row>
    <row r="110" spans="1:12" ht="19.5" customHeight="1" x14ac:dyDescent="0.25">
      <c r="A110" s="3"/>
      <c r="B110" s="156" t="s">
        <v>60</v>
      </c>
      <c r="C110" s="152"/>
      <c r="D110" s="103">
        <f>SUMIF($D$71:$D$95,B110,$J$71:$J$95)</f>
        <v>0</v>
      </c>
      <c r="E110" s="104" t="str">
        <f>IFERROR($D$110*100/$D$117,"-")</f>
        <v>-</v>
      </c>
      <c r="F110" s="105" t="s">
        <v>27</v>
      </c>
      <c r="G110" s="106"/>
      <c r="H110" s="172"/>
      <c r="I110" s="148"/>
      <c r="J110" s="173"/>
      <c r="K110" s="99"/>
      <c r="L110" s="107"/>
    </row>
    <row r="111" spans="1:12" ht="19.5" customHeight="1" x14ac:dyDescent="0.25">
      <c r="A111" s="3"/>
      <c r="B111" s="156" t="s">
        <v>61</v>
      </c>
      <c r="C111" s="152"/>
      <c r="D111" s="103">
        <f>SUMIF($D$71:$D$95,B111,$J$71:$J$95)</f>
        <v>0</v>
      </c>
      <c r="E111" s="104" t="str">
        <f>IFERROR($D$111*100/$D$117,"-")</f>
        <v>-</v>
      </c>
      <c r="F111" s="105" t="s">
        <v>27</v>
      </c>
      <c r="G111" s="106"/>
      <c r="H111" s="172"/>
      <c r="I111" s="148"/>
      <c r="J111" s="173"/>
      <c r="K111" s="99"/>
      <c r="L111" s="107"/>
    </row>
    <row r="112" spans="1:12" ht="19.5" customHeight="1" x14ac:dyDescent="0.25">
      <c r="A112" s="3"/>
      <c r="B112" s="156" t="s">
        <v>62</v>
      </c>
      <c r="C112" s="152"/>
      <c r="D112" s="103">
        <f>SUMIF($D$71:$D$95,B112,$J$71:$J$95)</f>
        <v>0</v>
      </c>
      <c r="E112" s="104" t="str">
        <f>IFERROR($D$112*100/$D$117,"-")</f>
        <v>-</v>
      </c>
      <c r="F112" s="105" t="s">
        <v>27</v>
      </c>
      <c r="G112" s="106"/>
      <c r="H112" s="172"/>
      <c r="I112" s="148"/>
      <c r="J112" s="173"/>
      <c r="K112" s="99"/>
      <c r="L112" s="107"/>
    </row>
    <row r="113" spans="1:12" ht="19.5" customHeight="1" x14ac:dyDescent="0.25">
      <c r="A113" s="3"/>
      <c r="B113" s="156" t="s">
        <v>63</v>
      </c>
      <c r="C113" s="152"/>
      <c r="D113" s="103">
        <f>SUMIF($D$71:$D$95,B113,$J$71:$J$95)</f>
        <v>0</v>
      </c>
      <c r="E113" s="104" t="str">
        <f>IFERROR($D$113*100/$D$117,"-")</f>
        <v>-</v>
      </c>
      <c r="F113" s="105" t="s">
        <v>27</v>
      </c>
      <c r="G113" s="106"/>
      <c r="H113" s="172"/>
      <c r="I113" s="148"/>
      <c r="J113" s="173"/>
      <c r="K113" s="99"/>
      <c r="L113" s="107"/>
    </row>
    <row r="114" spans="1:12" ht="19.5" customHeight="1" x14ac:dyDescent="0.25">
      <c r="A114" s="3"/>
      <c r="B114" s="156" t="s">
        <v>64</v>
      </c>
      <c r="C114" s="152"/>
      <c r="D114" s="103">
        <f>SUMIF($D$71:$D$95,B114,$J$71:$J$95)</f>
        <v>0</v>
      </c>
      <c r="E114" s="104" t="str">
        <f>IFERROR($D$114*100/$D$117,"-")</f>
        <v>-</v>
      </c>
      <c r="F114" s="105" t="s">
        <v>27</v>
      </c>
      <c r="G114" s="106"/>
      <c r="H114" s="174"/>
      <c r="I114" s="175"/>
      <c r="J114" s="176"/>
      <c r="K114" s="99"/>
      <c r="L114" s="107"/>
    </row>
    <row r="115" spans="1:12" ht="19.5" customHeight="1" x14ac:dyDescent="0.25">
      <c r="A115" s="3"/>
      <c r="B115" s="156" t="s">
        <v>65</v>
      </c>
      <c r="C115" s="152"/>
      <c r="D115" s="103">
        <f>SUMIF($D$71:$D$95,B115,$J$71:$J$95)</f>
        <v>0</v>
      </c>
      <c r="E115" s="104" t="str">
        <f>IFERROR($D$115*100/$D$117,"-")</f>
        <v>-</v>
      </c>
      <c r="F115" s="105" t="s">
        <v>27</v>
      </c>
      <c r="G115" s="106"/>
      <c r="H115" s="106"/>
      <c r="I115" s="49"/>
      <c r="J115" s="108"/>
      <c r="K115" s="99"/>
      <c r="L115" s="107"/>
    </row>
    <row r="116" spans="1:12" ht="19.5" customHeight="1" x14ac:dyDescent="0.25">
      <c r="A116" s="3"/>
      <c r="B116" s="163" t="s">
        <v>66</v>
      </c>
      <c r="C116" s="164"/>
      <c r="D116" s="103">
        <f>SUMIF($D$71:$D$95,B116,$J$71:$J$95)</f>
        <v>0</v>
      </c>
      <c r="E116" s="104" t="str">
        <f>IFERROR($D$116*100/$D$117,"-")</f>
        <v>-</v>
      </c>
      <c r="F116" s="105" t="s">
        <v>27</v>
      </c>
      <c r="G116" s="106"/>
      <c r="H116" s="106"/>
      <c r="I116" s="49"/>
      <c r="J116" s="108"/>
      <c r="K116" s="99"/>
      <c r="L116" s="107"/>
    </row>
    <row r="117" spans="1:12" ht="31.5" customHeight="1" x14ac:dyDescent="0.25">
      <c r="A117" s="1"/>
      <c r="B117" s="165" t="s">
        <v>39</v>
      </c>
      <c r="C117" s="152"/>
      <c r="D117" s="109">
        <f>SUM($D$109:$D$116)</f>
        <v>0</v>
      </c>
      <c r="E117" s="110"/>
      <c r="F117" s="49"/>
      <c r="G117" s="111"/>
      <c r="H117" s="111"/>
      <c r="I117" s="112"/>
      <c r="J117" s="112"/>
      <c r="K117" s="99"/>
      <c r="L117" s="113"/>
    </row>
    <row r="118" spans="1:12" ht="9.75" customHeight="1" x14ac:dyDescent="0.25">
      <c r="A118" s="3"/>
      <c r="B118" s="56"/>
      <c r="C118" s="56"/>
      <c r="D118" s="56"/>
      <c r="E118" s="49"/>
      <c r="F118" s="49"/>
      <c r="G118" s="50"/>
      <c r="H118" s="50"/>
      <c r="I118" s="50"/>
      <c r="J118" s="50"/>
      <c r="K118" s="99"/>
      <c r="L118" s="3"/>
    </row>
    <row r="119" spans="1:12" ht="46.5" customHeight="1" x14ac:dyDescent="0.25">
      <c r="A119" s="3"/>
      <c r="B119" s="151" t="s">
        <v>157</v>
      </c>
      <c r="C119" s="154"/>
      <c r="D119" s="154"/>
      <c r="E119" s="154"/>
      <c r="F119" s="152"/>
      <c r="G119" s="114"/>
      <c r="H119" s="114"/>
      <c r="I119" s="114"/>
      <c r="J119" s="27"/>
      <c r="K119" s="110"/>
      <c r="L119" s="3"/>
    </row>
    <row r="120" spans="1:12" ht="28.5" customHeight="1" x14ac:dyDescent="0.25">
      <c r="A120" s="3"/>
      <c r="B120" s="155" t="s">
        <v>55</v>
      </c>
      <c r="C120" s="152"/>
      <c r="D120" s="101" t="s">
        <v>56</v>
      </c>
      <c r="E120" s="151" t="s">
        <v>57</v>
      </c>
      <c r="F120" s="152"/>
      <c r="G120" s="114"/>
      <c r="H120" s="115"/>
      <c r="I120" s="116"/>
      <c r="J120" s="116"/>
      <c r="K120" s="110"/>
      <c r="L120" s="3"/>
    </row>
    <row r="121" spans="1:12" ht="19.5" customHeight="1" x14ac:dyDescent="0.25">
      <c r="A121" s="3"/>
      <c r="B121" s="156" t="s">
        <v>58</v>
      </c>
      <c r="C121" s="152"/>
      <c r="D121" s="103">
        <f>SUMIFS($J$71:$J$95,$C$71:$C$95,"_006 - PLEITEADO AO FUNCULTURA",$D$71:$D$95,B121)</f>
        <v>0</v>
      </c>
      <c r="E121" s="104" t="str">
        <f>IFERROR($D$121*100/$D$129,"-")</f>
        <v>-</v>
      </c>
      <c r="F121" s="105" t="s">
        <v>27</v>
      </c>
      <c r="G121" s="117"/>
      <c r="H121" s="169" t="s">
        <v>67</v>
      </c>
      <c r="I121" s="170"/>
      <c r="J121" s="171"/>
      <c r="K121" s="110"/>
      <c r="L121" s="3"/>
    </row>
    <row r="122" spans="1:12" ht="19.5" customHeight="1" x14ac:dyDescent="0.25">
      <c r="A122" s="3"/>
      <c r="B122" s="156" t="s">
        <v>60</v>
      </c>
      <c r="C122" s="152"/>
      <c r="D122" s="103">
        <f>SUMIFS($J$71:$J$95,$C$71:$C$95,"_006 - PLEITEADO AO FUNCULTURA",$D$71:$D$95,B122)</f>
        <v>0</v>
      </c>
      <c r="E122" s="104" t="str">
        <f>IFERROR($D$122*100/$D$129,"-")</f>
        <v>-</v>
      </c>
      <c r="F122" s="105" t="s">
        <v>27</v>
      </c>
      <c r="G122" s="118"/>
      <c r="H122" s="172"/>
      <c r="I122" s="148"/>
      <c r="J122" s="173"/>
      <c r="K122" s="110"/>
      <c r="L122" s="3"/>
    </row>
    <row r="123" spans="1:12" ht="19.5" customHeight="1" x14ac:dyDescent="0.25">
      <c r="A123" s="3"/>
      <c r="B123" s="156" t="s">
        <v>61</v>
      </c>
      <c r="C123" s="152"/>
      <c r="D123" s="103">
        <f>SUMIFS($J$71:$J$95,$C$71:$C$95,"_006 - PLEITEADO AO FUNCULTURA",$D$71:$D$95,B123)</f>
        <v>0</v>
      </c>
      <c r="E123" s="104" t="str">
        <f>IFERROR($D$123*100/$D$129,"-")</f>
        <v>-</v>
      </c>
      <c r="F123" s="105" t="s">
        <v>27</v>
      </c>
      <c r="G123" s="118"/>
      <c r="H123" s="172"/>
      <c r="I123" s="148"/>
      <c r="J123" s="173"/>
      <c r="K123" s="110"/>
      <c r="L123" s="3"/>
    </row>
    <row r="124" spans="1:12" ht="19.5" customHeight="1" x14ac:dyDescent="0.25">
      <c r="A124" s="3"/>
      <c r="B124" s="156" t="s">
        <v>62</v>
      </c>
      <c r="C124" s="152"/>
      <c r="D124" s="103">
        <f>SUMIFS($J$71:$J$95,$C$71:$C$95,"_006 - PLEITEADO AO FUNCULTURA",$D$71:$D$95,B124)</f>
        <v>0</v>
      </c>
      <c r="E124" s="104" t="str">
        <f>IFERROR($D$124*100/$D$129,"-")</f>
        <v>-</v>
      </c>
      <c r="F124" s="105" t="s">
        <v>27</v>
      </c>
      <c r="G124" s="119"/>
      <c r="H124" s="174"/>
      <c r="I124" s="175"/>
      <c r="J124" s="176"/>
      <c r="K124" s="120"/>
      <c r="L124" s="3"/>
    </row>
    <row r="125" spans="1:12" ht="19.5" customHeight="1" x14ac:dyDescent="0.25">
      <c r="A125" s="3"/>
      <c r="B125" s="156" t="s">
        <v>63</v>
      </c>
      <c r="C125" s="152"/>
      <c r="D125" s="103">
        <f>SUMIFS($J$71:$J$95,$C$71:$C$95,"_006 - PLEITEADO AO FUNCULTURA",$D$71:$D$95,B125)</f>
        <v>0</v>
      </c>
      <c r="E125" s="104" t="str">
        <f>IFERROR($D$125*100/$D$129,"-")</f>
        <v>-</v>
      </c>
      <c r="F125" s="105" t="s">
        <v>27</v>
      </c>
      <c r="G125" s="60"/>
      <c r="H125" s="116"/>
      <c r="I125" s="116"/>
      <c r="J125" s="116"/>
      <c r="K125" s="114"/>
      <c r="L125" s="15"/>
    </row>
    <row r="126" spans="1:12" ht="19.5" customHeight="1" x14ac:dyDescent="0.25">
      <c r="A126" s="3"/>
      <c r="B126" s="156" t="s">
        <v>64</v>
      </c>
      <c r="C126" s="152"/>
      <c r="D126" s="103">
        <f>SUMIFS($J$71:$J$95,$C$71:$C$95,"_006 - PLEITEADO AO FUNCULTURA",$D$71:$D$95,B126)</f>
        <v>0</v>
      </c>
      <c r="E126" s="104" t="str">
        <f>IFERROR($D$126*100/$D$129,"-")</f>
        <v>-</v>
      </c>
      <c r="F126" s="105" t="s">
        <v>27</v>
      </c>
      <c r="G126" s="60"/>
      <c r="H126" s="60"/>
      <c r="I126" s="27"/>
      <c r="J126" s="27"/>
      <c r="K126" s="114"/>
      <c r="L126" s="15"/>
    </row>
    <row r="127" spans="1:12" ht="19.5" customHeight="1" x14ac:dyDescent="0.25">
      <c r="A127" s="3"/>
      <c r="B127" s="156" t="s">
        <v>65</v>
      </c>
      <c r="C127" s="152"/>
      <c r="D127" s="103">
        <f>SUMIFS($J$71:$J$95,$C$71:$C$95,"_006 - PLEITEADO AO FUNCULTURA",$D$71:$D$95,B127)</f>
        <v>0</v>
      </c>
      <c r="E127" s="104" t="str">
        <f>IFERROR($D$127*100/$D$129,"-")</f>
        <v>-</v>
      </c>
      <c r="F127" s="105" t="s">
        <v>27</v>
      </c>
      <c r="G127" s="121"/>
      <c r="H127" s="121"/>
      <c r="I127" s="56"/>
      <c r="J127" s="56"/>
      <c r="K127" s="122"/>
      <c r="L127" s="3"/>
    </row>
    <row r="128" spans="1:12" ht="19.5" customHeight="1" x14ac:dyDescent="0.25">
      <c r="A128" s="3"/>
      <c r="B128" s="163" t="s">
        <v>66</v>
      </c>
      <c r="C128" s="164"/>
      <c r="D128" s="103">
        <f>SUMIFS($J$71:$J$95,$C$71:$C$95,"_006 - PLEITEADO AO FUNCULTURA",$D$71:$D$95,B128)</f>
        <v>0</v>
      </c>
      <c r="E128" s="104" t="str">
        <f>IFERROR($D$128*100/$D$129,"-")</f>
        <v>-</v>
      </c>
      <c r="F128" s="105" t="s">
        <v>27</v>
      </c>
      <c r="G128" s="106"/>
      <c r="H128" s="106"/>
      <c r="I128" s="49"/>
      <c r="J128" s="49"/>
      <c r="K128" s="99"/>
      <c r="L128" s="3"/>
    </row>
    <row r="129" spans="1:12" ht="27.75" customHeight="1" x14ac:dyDescent="0.25">
      <c r="A129" s="1"/>
      <c r="B129" s="165" t="s">
        <v>161</v>
      </c>
      <c r="C129" s="152"/>
      <c r="D129" s="123">
        <f>SUM($D$121:$D$128)</f>
        <v>0</v>
      </c>
      <c r="E129" s="110"/>
      <c r="F129" s="49"/>
      <c r="G129" s="111"/>
      <c r="H129" s="111"/>
      <c r="I129" s="112"/>
      <c r="J129" s="49"/>
      <c r="K129" s="99"/>
      <c r="L129" s="3"/>
    </row>
    <row r="130" spans="1:12" ht="8.25" customHeight="1" x14ac:dyDescent="0.25">
      <c r="A130" s="3"/>
      <c r="B130" s="56"/>
      <c r="C130" s="56"/>
      <c r="D130" s="56"/>
      <c r="E130" s="49"/>
      <c r="F130" s="49"/>
      <c r="G130" s="49"/>
      <c r="H130" s="49"/>
      <c r="I130" s="49"/>
      <c r="J130" s="49"/>
      <c r="K130" s="99"/>
      <c r="L130" s="3"/>
    </row>
    <row r="131" spans="1:12" ht="9.75" customHeight="1" x14ac:dyDescent="0.25">
      <c r="A131" s="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"/>
    </row>
    <row r="132" spans="1:12" ht="9.75" customHeight="1" x14ac:dyDescent="0.25">
      <c r="A132" s="3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3"/>
    </row>
    <row r="133" spans="1:12" ht="9.75" customHeight="1" x14ac:dyDescent="0.25">
      <c r="A133" s="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"/>
    </row>
    <row r="134" spans="1:12" ht="43.5" customHeight="1" x14ac:dyDescent="0.25">
      <c r="A134" s="3"/>
      <c r="B134" s="180" t="s">
        <v>160</v>
      </c>
      <c r="C134" s="154"/>
      <c r="D134" s="154"/>
      <c r="E134" s="154"/>
      <c r="F134" s="154"/>
      <c r="G134" s="154"/>
      <c r="H134" s="154"/>
      <c r="I134" s="154"/>
      <c r="J134" s="154"/>
      <c r="K134" s="152"/>
      <c r="L134" s="3"/>
    </row>
    <row r="135" spans="1:12" ht="35.25" customHeight="1" x14ac:dyDescent="0.25">
      <c r="A135" s="3"/>
      <c r="B135" s="155" t="s">
        <v>55</v>
      </c>
      <c r="C135" s="154"/>
      <c r="D135" s="152"/>
      <c r="E135" s="36" t="s">
        <v>56</v>
      </c>
      <c r="F135" s="179" t="s">
        <v>68</v>
      </c>
      <c r="G135" s="152"/>
      <c r="H135" s="177" t="s">
        <v>158</v>
      </c>
      <c r="I135" s="152"/>
      <c r="J135" s="178" t="s">
        <v>158</v>
      </c>
      <c r="K135" s="152"/>
      <c r="L135" s="3"/>
    </row>
    <row r="136" spans="1:12" ht="19.5" customHeight="1" x14ac:dyDescent="0.25">
      <c r="A136" s="3"/>
      <c r="B136" s="156" t="s">
        <v>58</v>
      </c>
      <c r="C136" s="154"/>
      <c r="D136" s="152"/>
      <c r="E136" s="124">
        <f t="shared" ref="E136:E143" si="2">D121</f>
        <v>0</v>
      </c>
      <c r="F136" s="162"/>
      <c r="G136" s="152"/>
      <c r="H136" s="162" t="s">
        <v>158</v>
      </c>
      <c r="I136" s="152"/>
      <c r="J136" s="166" t="s">
        <v>158</v>
      </c>
      <c r="K136" s="152"/>
      <c r="L136" s="3"/>
    </row>
    <row r="137" spans="1:12" ht="19.5" customHeight="1" x14ac:dyDescent="0.25">
      <c r="A137" s="3"/>
      <c r="B137" s="156" t="s">
        <v>60</v>
      </c>
      <c r="C137" s="154"/>
      <c r="D137" s="152"/>
      <c r="E137" s="124">
        <f t="shared" si="2"/>
        <v>0</v>
      </c>
      <c r="F137" s="162"/>
      <c r="G137" s="152"/>
      <c r="H137" s="162" t="s">
        <v>158</v>
      </c>
      <c r="I137" s="152"/>
      <c r="J137" s="166" t="s">
        <v>158</v>
      </c>
      <c r="K137" s="152"/>
      <c r="L137" s="3"/>
    </row>
    <row r="138" spans="1:12" ht="19.5" customHeight="1" x14ac:dyDescent="0.25">
      <c r="A138" s="3"/>
      <c r="B138" s="156" t="s">
        <v>61</v>
      </c>
      <c r="C138" s="154"/>
      <c r="D138" s="152"/>
      <c r="E138" s="124">
        <f t="shared" si="2"/>
        <v>0</v>
      </c>
      <c r="F138" s="162"/>
      <c r="G138" s="152"/>
      <c r="H138" s="162" t="s">
        <v>158</v>
      </c>
      <c r="I138" s="152"/>
      <c r="J138" s="166" t="s">
        <v>158</v>
      </c>
      <c r="K138" s="152"/>
      <c r="L138" s="3"/>
    </row>
    <row r="139" spans="1:12" ht="19.5" customHeight="1" x14ac:dyDescent="0.25">
      <c r="A139" s="3"/>
      <c r="B139" s="156" t="s">
        <v>62</v>
      </c>
      <c r="C139" s="154"/>
      <c r="D139" s="152"/>
      <c r="E139" s="124">
        <f t="shared" si="2"/>
        <v>0</v>
      </c>
      <c r="F139" s="162"/>
      <c r="G139" s="152"/>
      <c r="H139" s="162" t="s">
        <v>158</v>
      </c>
      <c r="I139" s="152"/>
      <c r="J139" s="166" t="s">
        <v>158</v>
      </c>
      <c r="K139" s="152"/>
      <c r="L139" s="3"/>
    </row>
    <row r="140" spans="1:12" ht="19.5" customHeight="1" x14ac:dyDescent="0.25">
      <c r="A140" s="3"/>
      <c r="B140" s="156" t="s">
        <v>63</v>
      </c>
      <c r="C140" s="154"/>
      <c r="D140" s="152"/>
      <c r="E140" s="124">
        <f t="shared" si="2"/>
        <v>0</v>
      </c>
      <c r="F140" s="162"/>
      <c r="G140" s="152"/>
      <c r="H140" s="162" t="s">
        <v>158</v>
      </c>
      <c r="I140" s="152"/>
      <c r="J140" s="166" t="s">
        <v>158</v>
      </c>
      <c r="K140" s="152"/>
      <c r="L140" s="3"/>
    </row>
    <row r="141" spans="1:12" ht="19.5" customHeight="1" x14ac:dyDescent="0.25">
      <c r="A141" s="3"/>
      <c r="B141" s="156" t="s">
        <v>64</v>
      </c>
      <c r="C141" s="154"/>
      <c r="D141" s="152"/>
      <c r="E141" s="124">
        <f t="shared" si="2"/>
        <v>0</v>
      </c>
      <c r="F141" s="162"/>
      <c r="G141" s="152"/>
      <c r="H141" s="162" t="s">
        <v>158</v>
      </c>
      <c r="I141" s="152"/>
      <c r="J141" s="166" t="s">
        <v>158</v>
      </c>
      <c r="K141" s="152"/>
      <c r="L141" s="3"/>
    </row>
    <row r="142" spans="1:12" ht="19.5" customHeight="1" x14ac:dyDescent="0.25">
      <c r="A142" s="3"/>
      <c r="B142" s="156" t="s">
        <v>65</v>
      </c>
      <c r="C142" s="154"/>
      <c r="D142" s="152"/>
      <c r="E142" s="124">
        <f t="shared" si="2"/>
        <v>0</v>
      </c>
      <c r="F142" s="162"/>
      <c r="G142" s="152"/>
      <c r="H142" s="162" t="s">
        <v>158</v>
      </c>
      <c r="I142" s="152"/>
      <c r="J142" s="166" t="s">
        <v>158</v>
      </c>
      <c r="K142" s="152"/>
      <c r="L142" s="3"/>
    </row>
    <row r="143" spans="1:12" ht="19.5" customHeight="1" x14ac:dyDescent="0.25">
      <c r="A143" s="3"/>
      <c r="B143" s="156" t="s">
        <v>66</v>
      </c>
      <c r="C143" s="154"/>
      <c r="D143" s="152"/>
      <c r="E143" s="124">
        <f t="shared" si="2"/>
        <v>0</v>
      </c>
      <c r="F143" s="162"/>
      <c r="G143" s="152"/>
      <c r="H143" s="162" t="s">
        <v>158</v>
      </c>
      <c r="I143" s="152"/>
      <c r="J143" s="166" t="s">
        <v>158</v>
      </c>
      <c r="K143" s="152"/>
      <c r="L143" s="3"/>
    </row>
    <row r="144" spans="1:12" ht="28.5" customHeight="1" x14ac:dyDescent="0.25">
      <c r="A144" s="3"/>
      <c r="B144" s="168" t="s">
        <v>69</v>
      </c>
      <c r="C144" s="154"/>
      <c r="D144" s="154"/>
      <c r="E144" s="152"/>
      <c r="F144" s="167">
        <f>SUM($F$136:$F$143)</f>
        <v>0</v>
      </c>
      <c r="G144" s="152"/>
      <c r="H144" s="167">
        <f>SUM($H$136:$H$143)</f>
        <v>0</v>
      </c>
      <c r="I144" s="152"/>
      <c r="J144" s="167">
        <f>SUM($J$136:$J$143)</f>
        <v>0</v>
      </c>
      <c r="K144" s="152"/>
      <c r="L144" s="125"/>
    </row>
    <row r="145" spans="1:12" ht="9.75" customHeight="1" x14ac:dyDescent="0.25">
      <c r="A145" s="3"/>
      <c r="B145" s="126"/>
      <c r="C145" s="126"/>
      <c r="D145" s="126"/>
      <c r="E145" s="127"/>
      <c r="F145" s="127"/>
      <c r="G145" s="127"/>
      <c r="H145" s="127"/>
      <c r="I145" s="127"/>
      <c r="J145" s="128"/>
      <c r="K145" s="128"/>
      <c r="L145" s="3"/>
    </row>
    <row r="146" spans="1:12" ht="47.25" customHeight="1" x14ac:dyDescent="0.25">
      <c r="A146" s="3"/>
      <c r="B146" s="181" t="s">
        <v>70</v>
      </c>
      <c r="C146" s="182"/>
      <c r="D146" s="182"/>
      <c r="E146" s="182"/>
      <c r="F146" s="183"/>
      <c r="G146" s="184"/>
      <c r="H146" s="185"/>
      <c r="I146" s="149"/>
      <c r="J146" s="186"/>
      <c r="K146" s="184"/>
      <c r="L146" s="125"/>
    </row>
    <row r="147" spans="1:12" ht="9.75" customHeight="1" x14ac:dyDescent="0.25">
      <c r="A147" s="3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3"/>
    </row>
    <row r="148" spans="1:12" ht="9.75" customHeight="1" x14ac:dyDescent="0.25">
      <c r="A148" s="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"/>
    </row>
    <row r="149" spans="1:12" ht="9.75" customHeight="1" x14ac:dyDescent="0.25">
      <c r="A149" s="3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3"/>
    </row>
    <row r="150" spans="1:12" ht="9.75" customHeight="1" x14ac:dyDescent="0.25">
      <c r="A150" s="3"/>
      <c r="B150" s="129"/>
      <c r="C150" s="130"/>
      <c r="D150" s="130"/>
      <c r="E150" s="130"/>
      <c r="F150" s="130"/>
      <c r="G150" s="130"/>
      <c r="H150" s="130"/>
      <c r="I150" s="130"/>
      <c r="J150" s="130"/>
      <c r="K150" s="129"/>
      <c r="L150" s="3"/>
    </row>
    <row r="151" spans="1:12" ht="9.75" customHeight="1" x14ac:dyDescent="0.25">
      <c r="A151" s="3"/>
      <c r="B151" s="131"/>
      <c r="C151" s="150" t="s">
        <v>71</v>
      </c>
      <c r="D151" s="148"/>
      <c r="E151" s="148"/>
      <c r="F151" s="148"/>
      <c r="G151" s="148"/>
      <c r="H151" s="148"/>
      <c r="I151" s="148"/>
      <c r="J151" s="148"/>
      <c r="K151" s="132"/>
      <c r="L151" s="3"/>
    </row>
    <row r="152" spans="1:12" ht="15.75" customHeight="1" x14ac:dyDescent="0.25">
      <c r="A152" s="3"/>
      <c r="B152" s="131"/>
      <c r="C152" s="148"/>
      <c r="D152" s="148"/>
      <c r="E152" s="148"/>
      <c r="F152" s="148"/>
      <c r="G152" s="148"/>
      <c r="H152" s="148"/>
      <c r="I152" s="148"/>
      <c r="J152" s="148"/>
      <c r="K152" s="132"/>
      <c r="L152" s="3"/>
    </row>
    <row r="153" spans="1:12" ht="6.75" customHeight="1" x14ac:dyDescent="0.25">
      <c r="A153" s="3"/>
      <c r="B153" s="131"/>
      <c r="C153" s="14"/>
      <c r="D153" s="14"/>
      <c r="E153" s="14"/>
      <c r="F153" s="14"/>
      <c r="G153" s="14"/>
      <c r="H153" s="14"/>
      <c r="I153" s="58"/>
      <c r="J153" s="14"/>
      <c r="K153" s="132"/>
      <c r="L153" s="3"/>
    </row>
    <row r="154" spans="1:12" ht="48.75" customHeight="1" x14ac:dyDescent="0.25">
      <c r="A154" s="3"/>
      <c r="B154" s="131"/>
      <c r="C154" s="14"/>
      <c r="D154" s="133" t="s">
        <v>72</v>
      </c>
      <c r="E154" s="134"/>
      <c r="F154" s="133" t="s">
        <v>73</v>
      </c>
      <c r="G154" s="187"/>
      <c r="H154" s="152"/>
      <c r="I154" s="58"/>
      <c r="J154" s="14"/>
      <c r="K154" s="132"/>
      <c r="L154" s="3"/>
    </row>
    <row r="155" spans="1:12" ht="19.5" customHeight="1" x14ac:dyDescent="0.25">
      <c r="A155" s="3"/>
      <c r="B155" s="131"/>
      <c r="C155" s="14"/>
      <c r="D155" s="14"/>
      <c r="E155" s="14"/>
      <c r="F155" s="14"/>
      <c r="G155" s="14"/>
      <c r="H155" s="14"/>
      <c r="I155" s="58"/>
      <c r="J155" s="14"/>
      <c r="K155" s="132"/>
      <c r="L155" s="3"/>
    </row>
    <row r="156" spans="1:12" ht="15.75" customHeight="1" x14ac:dyDescent="0.25">
      <c r="A156" s="3"/>
      <c r="B156" s="131"/>
      <c r="C156" s="14"/>
      <c r="D156" s="14"/>
      <c r="E156" s="188" t="s">
        <v>159</v>
      </c>
      <c r="F156" s="189"/>
      <c r="G156" s="189"/>
      <c r="H156" s="164"/>
      <c r="I156" s="58"/>
      <c r="J156" s="14"/>
      <c r="K156" s="132"/>
      <c r="L156" s="3"/>
    </row>
    <row r="157" spans="1:12" ht="19.5" customHeight="1" x14ac:dyDescent="0.25">
      <c r="A157" s="3"/>
      <c r="B157" s="131"/>
      <c r="C157" s="14"/>
      <c r="D157" s="14"/>
      <c r="E157" s="190"/>
      <c r="F157" s="148"/>
      <c r="G157" s="148"/>
      <c r="H157" s="191"/>
      <c r="I157" s="58"/>
      <c r="J157" s="14"/>
      <c r="K157" s="132"/>
      <c r="L157" s="3"/>
    </row>
    <row r="158" spans="1:12" ht="19.5" customHeight="1" x14ac:dyDescent="0.25">
      <c r="A158" s="3"/>
      <c r="B158" s="131"/>
      <c r="C158" s="14"/>
      <c r="D158" s="14"/>
      <c r="E158" s="192"/>
      <c r="F158" s="193"/>
      <c r="G158" s="193"/>
      <c r="H158" s="194"/>
      <c r="I158" s="58"/>
      <c r="J158" s="14"/>
      <c r="K158" s="132"/>
      <c r="L158" s="3"/>
    </row>
    <row r="159" spans="1:12" ht="19.5" customHeight="1" x14ac:dyDescent="0.25">
      <c r="A159" s="3"/>
      <c r="B159" s="131"/>
      <c r="C159" s="14"/>
      <c r="D159" s="14"/>
      <c r="E159" s="14"/>
      <c r="F159" s="14"/>
      <c r="G159" s="14"/>
      <c r="H159" s="14"/>
      <c r="I159" s="14"/>
      <c r="J159" s="14"/>
      <c r="K159" s="132"/>
      <c r="L159" s="3"/>
    </row>
    <row r="160" spans="1:12" ht="147" customHeight="1" x14ac:dyDescent="0.25">
      <c r="A160" s="135"/>
      <c r="B160" s="136"/>
      <c r="C160" s="137"/>
      <c r="D160" s="137"/>
      <c r="E160" s="137"/>
      <c r="F160" s="137"/>
      <c r="G160" s="137"/>
      <c r="H160" s="137"/>
      <c r="I160" s="137"/>
      <c r="J160" s="137"/>
      <c r="K160" s="138"/>
      <c r="L160" s="135"/>
    </row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</sheetData>
  <mergeCells count="153">
    <mergeCell ref="H97:H98"/>
    <mergeCell ref="D98:F98"/>
    <mergeCell ref="C100:J100"/>
    <mergeCell ref="B111:C111"/>
    <mergeCell ref="B112:C112"/>
    <mergeCell ref="C102:J102"/>
    <mergeCell ref="B107:F107"/>
    <mergeCell ref="B108:C108"/>
    <mergeCell ref="E108:F108"/>
    <mergeCell ref="B109:C109"/>
    <mergeCell ref="H109:J114"/>
    <mergeCell ref="B110:C110"/>
    <mergeCell ref="D97:F97"/>
    <mergeCell ref="E95:F95"/>
    <mergeCell ref="B36:C36"/>
    <mergeCell ref="B37:C37"/>
    <mergeCell ref="B38:C38"/>
    <mergeCell ref="B39:C39"/>
    <mergeCell ref="B40:C40"/>
    <mergeCell ref="C43:J43"/>
    <mergeCell ref="D29:I29"/>
    <mergeCell ref="B34:K34"/>
    <mergeCell ref="B35:C35"/>
    <mergeCell ref="I25:J25"/>
    <mergeCell ref="C26:F26"/>
    <mergeCell ref="G26:H26"/>
    <mergeCell ref="I26:J26"/>
    <mergeCell ref="C27:F27"/>
    <mergeCell ref="G27:H27"/>
    <mergeCell ref="I27:J27"/>
    <mergeCell ref="B146:E146"/>
    <mergeCell ref="F146:G146"/>
    <mergeCell ref="H146:I146"/>
    <mergeCell ref="J146:K146"/>
    <mergeCell ref="C151:J152"/>
    <mergeCell ref="G154:H154"/>
    <mergeCell ref="E156:H158"/>
    <mergeCell ref="B1:K1"/>
    <mergeCell ref="B3:K3"/>
    <mergeCell ref="B4:K4"/>
    <mergeCell ref="B5:K5"/>
    <mergeCell ref="B6:K6"/>
    <mergeCell ref="C10:D10"/>
    <mergeCell ref="G10:H10"/>
    <mergeCell ref="C11:E11"/>
    <mergeCell ref="G11:I11"/>
    <mergeCell ref="C14:F14"/>
    <mergeCell ref="C16:D16"/>
    <mergeCell ref="F16:I16"/>
    <mergeCell ref="F17:I17"/>
    <mergeCell ref="C17:D17"/>
    <mergeCell ref="B24:K24"/>
    <mergeCell ref="C25:F25"/>
    <mergeCell ref="G25:H25"/>
    <mergeCell ref="H121:J124"/>
    <mergeCell ref="B122:C122"/>
    <mergeCell ref="B123:C123"/>
    <mergeCell ref="B124:C124"/>
    <mergeCell ref="B125:C125"/>
    <mergeCell ref="H135:I135"/>
    <mergeCell ref="J135:K135"/>
    <mergeCell ref="F135:G135"/>
    <mergeCell ref="F136:G136"/>
    <mergeCell ref="H136:I136"/>
    <mergeCell ref="J136:K136"/>
    <mergeCell ref="B126:C126"/>
    <mergeCell ref="B127:C127"/>
    <mergeCell ref="B128:C128"/>
    <mergeCell ref="B129:C129"/>
    <mergeCell ref="B134:K134"/>
    <mergeCell ref="B135:D135"/>
    <mergeCell ref="B136:D136"/>
    <mergeCell ref="H144:I144"/>
    <mergeCell ref="J144:K144"/>
    <mergeCell ref="B142:D142"/>
    <mergeCell ref="B143:D143"/>
    <mergeCell ref="F143:G143"/>
    <mergeCell ref="H143:I143"/>
    <mergeCell ref="J143:K143"/>
    <mergeCell ref="B144:E144"/>
    <mergeCell ref="F144:G144"/>
    <mergeCell ref="B140:D140"/>
    <mergeCell ref="F140:G140"/>
    <mergeCell ref="F142:G142"/>
    <mergeCell ref="H142:I142"/>
    <mergeCell ref="H140:I140"/>
    <mergeCell ref="J140:K140"/>
    <mergeCell ref="B141:D141"/>
    <mergeCell ref="F141:G141"/>
    <mergeCell ref="H141:I141"/>
    <mergeCell ref="J141:K141"/>
    <mergeCell ref="J142:K142"/>
    <mergeCell ref="H137:I137"/>
    <mergeCell ref="J137:K137"/>
    <mergeCell ref="F138:G138"/>
    <mergeCell ref="H138:I138"/>
    <mergeCell ref="J138:K138"/>
    <mergeCell ref="B138:D138"/>
    <mergeCell ref="B139:D139"/>
    <mergeCell ref="F139:G139"/>
    <mergeCell ref="H139:I139"/>
    <mergeCell ref="J139:K139"/>
    <mergeCell ref="E82:F82"/>
    <mergeCell ref="E83:F83"/>
    <mergeCell ref="E84:F84"/>
    <mergeCell ref="E85:F85"/>
    <mergeCell ref="E86:F86"/>
    <mergeCell ref="E87:F87"/>
    <mergeCell ref="E88:F88"/>
    <mergeCell ref="E89:F89"/>
    <mergeCell ref="B137:D137"/>
    <mergeCell ref="F137:G137"/>
    <mergeCell ref="B113:C113"/>
    <mergeCell ref="B114:C114"/>
    <mergeCell ref="B115:C115"/>
    <mergeCell ref="B116:C116"/>
    <mergeCell ref="B117:C117"/>
    <mergeCell ref="B119:F119"/>
    <mergeCell ref="E120:F120"/>
    <mergeCell ref="B120:C120"/>
    <mergeCell ref="B121:C121"/>
    <mergeCell ref="E90:F90"/>
    <mergeCell ref="E91:F91"/>
    <mergeCell ref="E92:F92"/>
    <mergeCell ref="E93:F93"/>
    <mergeCell ref="E94:F94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D57:G57"/>
    <mergeCell ref="C58:G58"/>
    <mergeCell ref="D60:E60"/>
    <mergeCell ref="D61:E61"/>
    <mergeCell ref="C64:J64"/>
    <mergeCell ref="B69:K69"/>
    <mergeCell ref="E70:F70"/>
    <mergeCell ref="E71:F71"/>
    <mergeCell ref="E72:F72"/>
    <mergeCell ref="B49:K49"/>
    <mergeCell ref="D50:G50"/>
    <mergeCell ref="I50:J50"/>
    <mergeCell ref="D51:G51"/>
    <mergeCell ref="D52:G52"/>
    <mergeCell ref="D53:G53"/>
    <mergeCell ref="D54:G54"/>
    <mergeCell ref="D55:G55"/>
    <mergeCell ref="D56:G56"/>
  </mergeCells>
  <dataValidations disablePrompts="1" count="7">
    <dataValidation type="list" allowBlank="1" showErrorMessage="1" sqref="K71:K95" xr:uid="{00000000-0002-0000-0000-000000000000}">
      <formula1>pj</formula1>
    </dataValidation>
    <dataValidation type="list" allowBlank="1" showErrorMessage="1" sqref="C71:C95" xr:uid="{00000000-0002-0000-0000-000001000000}">
      <formula1>fonte</formula1>
    </dataValidation>
    <dataValidation type="list" allowBlank="1" showErrorMessage="1" sqref="F36:H40 J36:J40" xr:uid="{00000000-0002-0000-0000-000003000000}">
      <formula1>sna</formula1>
    </dataValidation>
    <dataValidation type="list" allowBlank="1" showErrorMessage="1" sqref="G71:G95" xr:uid="{00000000-0002-0000-0000-000004000000}">
      <formula1>tipo</formula1>
    </dataValidation>
    <dataValidation type="list" allowBlank="1" showErrorMessage="1" sqref="F146 H146 J146" xr:uid="{00000000-0002-0000-0000-000005000000}">
      <formula1>mes</formula1>
    </dataValidation>
    <dataValidation type="list" allowBlank="1" showErrorMessage="1" sqref="D71:D95" xr:uid="{00000000-0002-0000-0000-000006000000}">
      <formula1>fase</formula1>
    </dataValidation>
    <dataValidation type="list" allowBlank="1" showErrorMessage="1" sqref="I36:I40" xr:uid="{00000000-0002-0000-0000-000008000000}">
      <formula1>igen</formula1>
    </dataValidation>
  </dataValidations>
  <pageMargins left="0.27569444444444402" right="0.27569444444444402" top="0.51180555555555596" bottom="0.27569444444444402" header="0" footer="0"/>
  <pageSetup paperSize="9" scale="58" fitToHeight="0" orientation="portrait" r:id="rId1"/>
  <headerFooter>
    <oddHeader>&amp;CANEXO 1 - Funcultura Geral 2022/2023</oddHeader>
    <oddFooter>&amp;CPágina &amp;P de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 xr:uid="{00000000-0002-0000-0000-000002000000}">
          <x14:formula1>
            <xm:f>REF!$R:$R</xm:f>
          </x14:formula1>
          <xm:sqref>F17</xm:sqref>
        </x14:dataValidation>
        <x14:dataValidation type="list" allowBlank="1" showErrorMessage="1" xr:uid="{E2FD082F-6BDD-4E10-929F-1DCAB3CFA771}">
          <x14:formula1>
            <xm:f>REF!$C$2:$O$2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topLeftCell="A4" zoomScaleNormal="100" workbookViewId="0">
      <selection activeCell="P4" sqref="P4"/>
    </sheetView>
  </sheetViews>
  <sheetFormatPr defaultColWidth="14.42578125" defaultRowHeight="15" customHeight="1" x14ac:dyDescent="0.25"/>
  <cols>
    <col min="1" max="1" width="82.28515625" customWidth="1"/>
    <col min="2" max="2" width="11.42578125" customWidth="1"/>
    <col min="3" max="3" width="11.85546875" customWidth="1"/>
    <col min="4" max="7" width="22.140625" customWidth="1"/>
    <col min="8" max="8" width="30.42578125" customWidth="1"/>
    <col min="9" max="15" width="22.140625" customWidth="1"/>
    <col min="16" max="17" width="9.140625" customWidth="1"/>
    <col min="18" max="18" width="27.5703125" customWidth="1"/>
    <col min="19" max="25" width="9.140625" customWidth="1"/>
  </cols>
  <sheetData>
    <row r="1" spans="1:25" x14ac:dyDescent="0.25">
      <c r="A1" s="139"/>
      <c r="B1" s="139"/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x14ac:dyDescent="0.25">
      <c r="A2" s="141" t="s">
        <v>74</v>
      </c>
      <c r="B2" s="139"/>
      <c r="C2" s="139"/>
      <c r="D2" s="142" t="s">
        <v>74</v>
      </c>
      <c r="E2" s="142" t="s">
        <v>75</v>
      </c>
      <c r="F2" s="142" t="s">
        <v>3</v>
      </c>
      <c r="G2" s="142" t="s">
        <v>76</v>
      </c>
      <c r="H2" s="142" t="s">
        <v>77</v>
      </c>
      <c r="I2" s="142" t="s">
        <v>78</v>
      </c>
      <c r="J2" s="142" t="s">
        <v>79</v>
      </c>
      <c r="K2" s="142" t="s">
        <v>80</v>
      </c>
      <c r="L2" s="142" t="s">
        <v>81</v>
      </c>
      <c r="M2" s="142" t="s">
        <v>82</v>
      </c>
      <c r="N2" s="142" t="s">
        <v>83</v>
      </c>
      <c r="O2" s="142" t="s">
        <v>85</v>
      </c>
      <c r="P2" s="139"/>
      <c r="Q2" s="139"/>
      <c r="S2" s="139"/>
      <c r="T2" s="139"/>
      <c r="U2" s="139"/>
      <c r="V2" s="139"/>
      <c r="W2" s="139"/>
      <c r="X2" s="139"/>
      <c r="Y2" s="139"/>
    </row>
    <row r="3" spans="1:25" ht="75" x14ac:dyDescent="0.25">
      <c r="A3" s="141" t="s">
        <v>75</v>
      </c>
      <c r="B3" s="139"/>
      <c r="C3" s="139"/>
      <c r="D3" s="140" t="s">
        <v>86</v>
      </c>
      <c r="E3" s="140" t="s">
        <v>87</v>
      </c>
      <c r="F3" s="140" t="s">
        <v>88</v>
      </c>
      <c r="G3" s="140" t="s">
        <v>89</v>
      </c>
      <c r="H3" s="140" t="s">
        <v>88</v>
      </c>
      <c r="I3" s="140" t="s">
        <v>90</v>
      </c>
      <c r="J3" s="140" t="s">
        <v>91</v>
      </c>
      <c r="K3" s="140" t="s">
        <v>92</v>
      </c>
      <c r="L3" s="140" t="s">
        <v>93</v>
      </c>
      <c r="M3" s="140" t="s">
        <v>94</v>
      </c>
      <c r="N3" s="140" t="s">
        <v>90</v>
      </c>
      <c r="O3" s="140" t="s">
        <v>90</v>
      </c>
      <c r="P3" s="139"/>
      <c r="Q3" s="139"/>
      <c r="R3" s="139" t="str" cm="1">
        <f t="array" aca="1" ref="R3:R12" ca="1">IFERROR(INDEX(D3:O12, ROW(INDIRECT("1:10")), MATCH('ANEXO 01'!C17, D2:O2, 0)), "Sem resultados")</f>
        <v>CIRCULAÇÃO</v>
      </c>
      <c r="S3" s="139"/>
      <c r="T3" s="139"/>
      <c r="U3" s="139"/>
      <c r="V3" s="139"/>
      <c r="W3" s="139"/>
      <c r="X3" s="139"/>
      <c r="Y3" s="139"/>
    </row>
    <row r="4" spans="1:25" ht="75" x14ac:dyDescent="0.25">
      <c r="A4" s="141" t="s">
        <v>3</v>
      </c>
      <c r="B4" s="139"/>
      <c r="C4" s="139"/>
      <c r="D4" s="140" t="s">
        <v>93</v>
      </c>
      <c r="E4" s="140" t="s">
        <v>95</v>
      </c>
      <c r="F4" s="140" t="s">
        <v>96</v>
      </c>
      <c r="G4" s="140" t="s">
        <v>97</v>
      </c>
      <c r="H4" s="140" t="s">
        <v>98</v>
      </c>
      <c r="I4" s="140" t="s">
        <v>99</v>
      </c>
      <c r="J4" s="140" t="s">
        <v>100</v>
      </c>
      <c r="K4" s="140" t="s">
        <v>101</v>
      </c>
      <c r="L4" s="140" t="s">
        <v>102</v>
      </c>
      <c r="M4" s="140" t="s">
        <v>93</v>
      </c>
      <c r="N4" s="140" t="s">
        <v>100</v>
      </c>
      <c r="O4" s="140" t="s">
        <v>99</v>
      </c>
      <c r="P4" s="139"/>
      <c r="Q4" s="139"/>
      <c r="R4" s="139" t="str">
        <f ca="1"/>
        <v>SALVAGUARDA DE ATIVIDADES E BENS CULTURAIS</v>
      </c>
      <c r="S4" s="139"/>
      <c r="T4" s="139"/>
      <c r="U4" s="139"/>
      <c r="V4" s="139"/>
      <c r="W4" s="139"/>
      <c r="X4" s="139"/>
      <c r="Y4" s="139"/>
    </row>
    <row r="5" spans="1:25" ht="60" x14ac:dyDescent="0.25">
      <c r="A5" s="141" t="s">
        <v>76</v>
      </c>
      <c r="B5" s="139"/>
      <c r="C5" s="139"/>
      <c r="D5" s="146" t="s">
        <v>147</v>
      </c>
      <c r="E5" s="140" t="s">
        <v>103</v>
      </c>
      <c r="F5" s="140" t="s">
        <v>104</v>
      </c>
      <c r="G5" s="140" t="s">
        <v>105</v>
      </c>
      <c r="H5" s="140" t="s">
        <v>106</v>
      </c>
      <c r="I5" s="140" t="s">
        <v>100</v>
      </c>
      <c r="J5" s="140" t="s">
        <v>107</v>
      </c>
      <c r="K5" s="140" t="s">
        <v>96</v>
      </c>
      <c r="L5" s="140" t="s">
        <v>100</v>
      </c>
      <c r="M5" s="140" t="s">
        <v>88</v>
      </c>
      <c r="N5" s="140" t="s">
        <v>107</v>
      </c>
      <c r="O5" s="140" t="s">
        <v>108</v>
      </c>
      <c r="P5" s="139"/>
      <c r="Q5" s="139"/>
      <c r="R5" s="139" t="str">
        <f ca="1"/>
        <v>FESTIVAIS OU CELEBRAÇÕES CULTURAIS</v>
      </c>
      <c r="S5" s="139"/>
      <c r="T5" s="139"/>
      <c r="U5" s="139"/>
      <c r="V5" s="139"/>
      <c r="W5" s="139"/>
      <c r="X5" s="139"/>
      <c r="Y5" s="139"/>
    </row>
    <row r="6" spans="1:25" ht="75" x14ac:dyDescent="0.25">
      <c r="A6" s="141" t="s">
        <v>77</v>
      </c>
      <c r="B6" s="139"/>
      <c r="C6" s="139"/>
      <c r="D6" s="146" t="s">
        <v>147</v>
      </c>
      <c r="E6" s="140" t="s">
        <v>96</v>
      </c>
      <c r="F6" s="140" t="s">
        <v>109</v>
      </c>
      <c r="G6" s="140" t="s">
        <v>100</v>
      </c>
      <c r="H6" s="140" t="s">
        <v>110</v>
      </c>
      <c r="I6" s="140" t="s">
        <v>107</v>
      </c>
      <c r="J6" s="146" t="s">
        <v>147</v>
      </c>
      <c r="K6" s="140" t="s">
        <v>100</v>
      </c>
      <c r="L6" s="140" t="s">
        <v>107</v>
      </c>
      <c r="M6" s="140" t="s">
        <v>100</v>
      </c>
      <c r="N6" s="146" t="s">
        <v>147</v>
      </c>
      <c r="O6" s="140" t="s">
        <v>111</v>
      </c>
      <c r="P6" s="139"/>
      <c r="Q6" s="139"/>
      <c r="R6" s="139" t="str">
        <f ca="1"/>
        <v>SALVAGUARDA DOS CICLOS CULTURAIS E MANUTENÇÃO DE ATIVIDADES NOS EQUIPAMENTOS CULTURAIS DO ESTADO</v>
      </c>
      <c r="S6" s="139"/>
      <c r="T6" s="139"/>
      <c r="U6" s="139"/>
      <c r="V6" s="139"/>
      <c r="W6" s="139"/>
      <c r="X6" s="139"/>
      <c r="Y6" s="139"/>
    </row>
    <row r="7" spans="1:25" ht="30" x14ac:dyDescent="0.25">
      <c r="A7" s="141" t="s">
        <v>78</v>
      </c>
      <c r="B7" s="139"/>
      <c r="C7" s="139"/>
      <c r="D7" s="146" t="s">
        <v>147</v>
      </c>
      <c r="E7" s="140" t="s">
        <v>112</v>
      </c>
      <c r="F7" s="140" t="s">
        <v>100</v>
      </c>
      <c r="G7" s="140" t="s">
        <v>107</v>
      </c>
      <c r="H7" s="140" t="s">
        <v>113</v>
      </c>
      <c r="I7" s="146" t="s">
        <v>147</v>
      </c>
      <c r="J7" s="146" t="s">
        <v>147</v>
      </c>
      <c r="K7" s="140" t="s">
        <v>107</v>
      </c>
      <c r="L7" s="146" t="s">
        <v>147</v>
      </c>
      <c r="M7" s="140" t="s">
        <v>107</v>
      </c>
      <c r="N7" s="146" t="s">
        <v>147</v>
      </c>
      <c r="O7" s="140" t="s">
        <v>100</v>
      </c>
      <c r="P7" s="139"/>
      <c r="Q7" s="139"/>
      <c r="R7" s="139" t="str">
        <f ca="1"/>
        <v>PRODUTOS CULTURAIS</v>
      </c>
      <c r="S7" s="139"/>
      <c r="T7" s="139"/>
      <c r="U7" s="139"/>
      <c r="V7" s="139"/>
      <c r="W7" s="139"/>
      <c r="X7" s="139"/>
      <c r="Y7" s="139"/>
    </row>
    <row r="8" spans="1:25" ht="45" x14ac:dyDescent="0.25">
      <c r="A8" s="141" t="s">
        <v>79</v>
      </c>
      <c r="B8" s="139"/>
      <c r="C8" s="139"/>
      <c r="D8" s="146" t="s">
        <v>147</v>
      </c>
      <c r="E8" s="140" t="s">
        <v>100</v>
      </c>
      <c r="F8" s="140" t="s">
        <v>107</v>
      </c>
      <c r="G8" s="146" t="s">
        <v>147</v>
      </c>
      <c r="H8" s="140" t="s">
        <v>114</v>
      </c>
      <c r="I8" s="146" t="s">
        <v>147</v>
      </c>
      <c r="J8" s="146" t="s">
        <v>147</v>
      </c>
      <c r="K8" s="146" t="s">
        <v>147</v>
      </c>
      <c r="L8" s="146" t="s">
        <v>147</v>
      </c>
      <c r="M8" s="146" t="s">
        <v>147</v>
      </c>
      <c r="N8" s="146" t="s">
        <v>147</v>
      </c>
      <c r="O8" s="140" t="s">
        <v>107</v>
      </c>
      <c r="P8" s="139"/>
      <c r="Q8" s="139"/>
      <c r="R8" s="139" t="str">
        <f ca="1"/>
        <v xml:space="preserve">PRODUTOS E CONTEÚDOS  PARA COMUNIDADES TRADICIONAIS E DA CULTURA POPULAR </v>
      </c>
      <c r="S8" s="139"/>
      <c r="T8" s="139"/>
      <c r="U8" s="139"/>
      <c r="V8" s="139"/>
      <c r="W8" s="139"/>
      <c r="X8" s="139"/>
      <c r="Y8" s="139"/>
    </row>
    <row r="9" spans="1:25" x14ac:dyDescent="0.25">
      <c r="A9" s="141" t="s">
        <v>80</v>
      </c>
      <c r="B9" s="139"/>
      <c r="C9" s="139"/>
      <c r="D9" s="140"/>
      <c r="E9" s="140" t="s">
        <v>107</v>
      </c>
      <c r="F9" s="146" t="s">
        <v>147</v>
      </c>
      <c r="G9" s="146" t="s">
        <v>147</v>
      </c>
      <c r="H9" s="140" t="s">
        <v>100</v>
      </c>
      <c r="I9" s="146" t="s">
        <v>147</v>
      </c>
      <c r="J9" s="146" t="s">
        <v>147</v>
      </c>
      <c r="K9" s="146" t="s">
        <v>147</v>
      </c>
      <c r="L9" s="146" t="s">
        <v>147</v>
      </c>
      <c r="M9" s="146" t="s">
        <v>147</v>
      </c>
      <c r="N9" s="146" t="s">
        <v>147</v>
      </c>
      <c r="O9" s="140"/>
      <c r="P9" s="139"/>
      <c r="Q9" s="139"/>
      <c r="R9" s="139" t="str">
        <f ca="1"/>
        <v>FORMAÇÃO E CAPACITAÇÃO</v>
      </c>
      <c r="S9" s="139"/>
      <c r="T9" s="139"/>
      <c r="U9" s="139"/>
      <c r="V9" s="139"/>
      <c r="W9" s="139"/>
      <c r="X9" s="139"/>
      <c r="Y9" s="139"/>
    </row>
    <row r="10" spans="1:25" x14ac:dyDescent="0.25">
      <c r="A10" s="141" t="s">
        <v>81</v>
      </c>
      <c r="B10" s="139"/>
      <c r="C10" s="139"/>
      <c r="D10" s="146" t="s">
        <v>147</v>
      </c>
      <c r="E10" s="146" t="s">
        <v>147</v>
      </c>
      <c r="F10" s="146" t="s">
        <v>147</v>
      </c>
      <c r="G10" s="146" t="s">
        <v>147</v>
      </c>
      <c r="H10" s="140" t="s">
        <v>107</v>
      </c>
      <c r="I10" s="146" t="s">
        <v>147</v>
      </c>
      <c r="J10" s="146" t="s">
        <v>147</v>
      </c>
      <c r="K10" s="146" t="s">
        <v>147</v>
      </c>
      <c r="L10" s="146" t="s">
        <v>147</v>
      </c>
      <c r="M10" s="146" t="s">
        <v>147</v>
      </c>
      <c r="N10" s="146" t="s">
        <v>147</v>
      </c>
      <c r="O10" s="140"/>
      <c r="P10" s="139"/>
      <c r="Q10" s="139"/>
      <c r="R10" s="139" t="str">
        <f ca="1"/>
        <v>PESQUISA CULTURAL</v>
      </c>
      <c r="S10" s="139"/>
      <c r="T10" s="139"/>
      <c r="U10" s="139"/>
      <c r="V10" s="139"/>
      <c r="W10" s="139"/>
      <c r="X10" s="139"/>
      <c r="Y10" s="139"/>
    </row>
    <row r="11" spans="1:25" x14ac:dyDescent="0.25">
      <c r="A11" s="141" t="s">
        <v>82</v>
      </c>
      <c r="B11" s="139"/>
      <c r="C11" s="139"/>
      <c r="D11" s="146" t="s">
        <v>147</v>
      </c>
      <c r="E11" s="146" t="s">
        <v>147</v>
      </c>
      <c r="F11" s="146" t="s">
        <v>147</v>
      </c>
      <c r="G11" s="146" t="s">
        <v>147</v>
      </c>
      <c r="H11" s="146" t="s">
        <v>147</v>
      </c>
      <c r="I11" s="146" t="s">
        <v>147</v>
      </c>
      <c r="J11" s="146" t="s">
        <v>147</v>
      </c>
      <c r="K11" s="146" t="s">
        <v>147</v>
      </c>
      <c r="L11" s="146" t="s">
        <v>147</v>
      </c>
      <c r="M11" s="146" t="s">
        <v>147</v>
      </c>
      <c r="N11" s="146" t="s">
        <v>147</v>
      </c>
      <c r="O11" s="140"/>
      <c r="P11" s="139"/>
      <c r="Q11" s="139"/>
      <c r="R11" s="139" t="str">
        <f ca="1"/>
        <v>--</v>
      </c>
      <c r="S11" s="139"/>
      <c r="T11" s="139"/>
      <c r="U11" s="139"/>
      <c r="V11" s="139"/>
      <c r="W11" s="139"/>
      <c r="X11" s="139"/>
      <c r="Y11" s="139"/>
    </row>
    <row r="12" spans="1:25" x14ac:dyDescent="0.25">
      <c r="A12" s="141" t="s">
        <v>83</v>
      </c>
      <c r="B12" s="139"/>
      <c r="C12" s="139"/>
      <c r="D12" s="146" t="s">
        <v>147</v>
      </c>
      <c r="E12" s="146" t="s">
        <v>147</v>
      </c>
      <c r="F12" s="146" t="s">
        <v>147</v>
      </c>
      <c r="G12" s="146" t="s">
        <v>147</v>
      </c>
      <c r="H12" s="146" t="s">
        <v>147</v>
      </c>
      <c r="I12" s="146" t="s">
        <v>147</v>
      </c>
      <c r="J12" s="146" t="s">
        <v>147</v>
      </c>
      <c r="K12" s="146" t="s">
        <v>147</v>
      </c>
      <c r="L12" s="146" t="s">
        <v>147</v>
      </c>
      <c r="M12" s="146" t="s">
        <v>147</v>
      </c>
      <c r="N12" s="146" t="s">
        <v>147</v>
      </c>
      <c r="O12" s="140"/>
      <c r="P12" s="139"/>
      <c r="Q12" s="139"/>
      <c r="R12" s="139" t="str">
        <f ca="1"/>
        <v>--</v>
      </c>
      <c r="S12" s="139"/>
      <c r="T12" s="139"/>
      <c r="U12" s="139"/>
      <c r="V12" s="139"/>
      <c r="W12" s="139"/>
      <c r="X12" s="139"/>
      <c r="Y12" s="139"/>
    </row>
    <row r="13" spans="1:25" x14ac:dyDescent="0.25">
      <c r="A13" s="141" t="s">
        <v>84</v>
      </c>
      <c r="B13" s="139"/>
      <c r="C13" s="139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 x14ac:dyDescent="0.25">
      <c r="A14" s="141" t="s">
        <v>85</v>
      </c>
      <c r="B14" s="139"/>
      <c r="C14" s="139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39"/>
      <c r="Q14" s="139"/>
      <c r="R14" s="139"/>
      <c r="S14" s="139"/>
      <c r="T14" s="139"/>
      <c r="U14" s="139"/>
      <c r="V14" s="139"/>
      <c r="W14" s="139"/>
      <c r="X14" s="139"/>
      <c r="Y14" s="139"/>
    </row>
    <row r="15" spans="1:25" x14ac:dyDescent="0.25">
      <c r="A15" s="139"/>
      <c r="B15" s="139"/>
      <c r="C15" s="139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39"/>
      <c r="Q15" s="139"/>
      <c r="R15" s="139"/>
      <c r="S15" s="139"/>
      <c r="T15" s="139"/>
      <c r="U15" s="139"/>
      <c r="V15" s="139"/>
      <c r="W15" s="139"/>
      <c r="X15" s="139"/>
      <c r="Y15" s="139"/>
    </row>
    <row r="16" spans="1:25" x14ac:dyDescent="0.25">
      <c r="A16" s="139"/>
      <c r="B16" s="139"/>
      <c r="C16" s="139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39"/>
      <c r="Q16" s="139"/>
      <c r="R16" s="139"/>
      <c r="S16" s="139"/>
      <c r="T16" s="139"/>
      <c r="U16" s="139"/>
      <c r="V16" s="139"/>
      <c r="W16" s="139"/>
      <c r="X16" s="139"/>
      <c r="Y16" s="139"/>
    </row>
    <row r="17" spans="1:25" x14ac:dyDescent="0.25">
      <c r="A17" s="143" t="s">
        <v>115</v>
      </c>
      <c r="B17" s="139"/>
      <c r="C17" s="139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39"/>
      <c r="Q17" s="139"/>
      <c r="R17" s="139"/>
      <c r="S17" s="139"/>
      <c r="T17" s="139"/>
      <c r="U17" s="139"/>
      <c r="V17" s="139"/>
      <c r="W17" s="139"/>
      <c r="X17" s="139"/>
      <c r="Y17" s="139"/>
    </row>
    <row r="18" spans="1:25" x14ac:dyDescent="0.25">
      <c r="A18" s="143" t="s">
        <v>116</v>
      </c>
      <c r="B18" s="139"/>
      <c r="C18" s="139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39"/>
      <c r="Q18" s="139"/>
      <c r="R18" s="139"/>
      <c r="S18" s="139"/>
      <c r="T18" s="139"/>
      <c r="U18" s="139"/>
      <c r="V18" s="139"/>
      <c r="W18" s="139"/>
      <c r="X18" s="139"/>
      <c r="Y18" s="139"/>
    </row>
    <row r="19" spans="1:25" x14ac:dyDescent="0.25">
      <c r="A19" s="143" t="s">
        <v>117</v>
      </c>
      <c r="B19" s="139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39"/>
      <c r="Q19" s="139"/>
      <c r="R19" s="139"/>
      <c r="S19" s="139"/>
      <c r="T19" s="139"/>
      <c r="U19" s="139"/>
      <c r="V19" s="139"/>
      <c r="W19" s="139"/>
      <c r="X19" s="139"/>
      <c r="Y19" s="139"/>
    </row>
    <row r="20" spans="1:25" x14ac:dyDescent="0.25">
      <c r="A20" s="143" t="s">
        <v>118</v>
      </c>
      <c r="B20" s="139"/>
      <c r="C20" s="139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39"/>
      <c r="Q20" s="139"/>
      <c r="R20" s="139"/>
      <c r="S20" s="139"/>
      <c r="T20" s="139"/>
      <c r="U20" s="139"/>
      <c r="V20" s="139"/>
      <c r="W20" s="139"/>
      <c r="X20" s="139"/>
      <c r="Y20" s="139"/>
    </row>
    <row r="21" spans="1:25" ht="15.75" customHeight="1" x14ac:dyDescent="0.25">
      <c r="A21" s="143" t="s">
        <v>119</v>
      </c>
      <c r="B21" s="139"/>
      <c r="C21" s="139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39"/>
      <c r="Q21" s="139"/>
      <c r="R21" s="139"/>
      <c r="S21" s="139"/>
      <c r="T21" s="139"/>
      <c r="U21" s="139"/>
      <c r="V21" s="139"/>
      <c r="W21" s="139"/>
      <c r="X21" s="139"/>
      <c r="Y21" s="139"/>
    </row>
    <row r="22" spans="1:25" ht="15.75" customHeight="1" x14ac:dyDescent="0.25">
      <c r="A22" s="143" t="s">
        <v>120</v>
      </c>
      <c r="B22" s="139"/>
      <c r="C22" s="139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39"/>
      <c r="Q22" s="139"/>
      <c r="R22" s="139"/>
      <c r="S22" s="139"/>
      <c r="T22" s="139"/>
      <c r="U22" s="139"/>
      <c r="V22" s="139"/>
      <c r="W22" s="139"/>
      <c r="X22" s="139"/>
      <c r="Y22" s="139"/>
    </row>
    <row r="23" spans="1:25" ht="15.75" customHeight="1" x14ac:dyDescent="0.25">
      <c r="A23" s="143" t="s">
        <v>121</v>
      </c>
      <c r="B23" s="139"/>
      <c r="C23" s="139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39"/>
      <c r="Q23" s="139"/>
      <c r="R23" s="139"/>
      <c r="S23" s="139"/>
      <c r="T23" s="139"/>
      <c r="U23" s="139"/>
      <c r="V23" s="139"/>
      <c r="W23" s="139"/>
      <c r="X23" s="139"/>
      <c r="Y23" s="139"/>
    </row>
    <row r="24" spans="1:25" ht="15.75" customHeight="1" x14ac:dyDescent="0.25">
      <c r="A24" s="139"/>
      <c r="B24" s="139"/>
      <c r="C24" s="139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39"/>
      <c r="Q24" s="139"/>
      <c r="R24" s="139"/>
      <c r="S24" s="139"/>
      <c r="T24" s="139"/>
      <c r="U24" s="139"/>
      <c r="V24" s="139"/>
      <c r="W24" s="139"/>
      <c r="X24" s="139"/>
      <c r="Y24" s="139"/>
    </row>
    <row r="25" spans="1:25" ht="15.75" customHeight="1" x14ac:dyDescent="0.25">
      <c r="A25" s="140"/>
      <c r="B25" s="139"/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39"/>
      <c r="Q25" s="139"/>
      <c r="R25" s="139"/>
      <c r="S25" s="139"/>
      <c r="T25" s="139"/>
      <c r="U25" s="139"/>
      <c r="V25" s="139"/>
      <c r="W25" s="139"/>
      <c r="X25" s="139"/>
      <c r="Y25" s="139"/>
    </row>
    <row r="26" spans="1:25" ht="15.75" customHeight="1" x14ac:dyDescent="0.25">
      <c r="A26" s="139"/>
      <c r="B26" s="139"/>
      <c r="C26" s="139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39"/>
      <c r="Q26" s="139"/>
      <c r="R26" s="139"/>
      <c r="S26" s="139"/>
      <c r="T26" s="139"/>
      <c r="U26" s="139"/>
      <c r="V26" s="139"/>
      <c r="W26" s="139"/>
      <c r="X26" s="139"/>
      <c r="Y26" s="139"/>
    </row>
    <row r="27" spans="1:25" ht="15.75" customHeight="1" x14ac:dyDescent="0.25">
      <c r="A27" s="143" t="s">
        <v>58</v>
      </c>
      <c r="B27" s="139"/>
      <c r="C27" s="139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39"/>
      <c r="Q27" s="139"/>
      <c r="R27" s="139"/>
      <c r="S27" s="139"/>
      <c r="T27" s="139"/>
      <c r="U27" s="139"/>
      <c r="V27" s="139"/>
      <c r="W27" s="139"/>
      <c r="X27" s="139"/>
      <c r="Y27" s="139"/>
    </row>
    <row r="28" spans="1:25" ht="15.75" customHeight="1" x14ac:dyDescent="0.25">
      <c r="A28" s="143" t="s">
        <v>60</v>
      </c>
      <c r="B28" s="139"/>
      <c r="C28" s="139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39"/>
      <c r="Q28" s="139"/>
      <c r="R28" s="139"/>
      <c r="S28" s="139"/>
      <c r="T28" s="139"/>
      <c r="U28" s="139"/>
      <c r="V28" s="139"/>
      <c r="W28" s="139"/>
      <c r="X28" s="139"/>
      <c r="Y28" s="139"/>
    </row>
    <row r="29" spans="1:25" ht="15.75" customHeight="1" x14ac:dyDescent="0.25">
      <c r="A29" s="143" t="s">
        <v>61</v>
      </c>
      <c r="B29" s="139"/>
      <c r="C29" s="139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39"/>
      <c r="Q29" s="139"/>
      <c r="R29" s="139"/>
      <c r="S29" s="139"/>
      <c r="T29" s="139"/>
      <c r="U29" s="139"/>
      <c r="V29" s="139"/>
      <c r="W29" s="139"/>
      <c r="X29" s="139"/>
      <c r="Y29" s="139"/>
    </row>
    <row r="30" spans="1:25" ht="15.75" customHeight="1" x14ac:dyDescent="0.25">
      <c r="A30" s="143" t="s">
        <v>62</v>
      </c>
      <c r="B30" s="139"/>
      <c r="C30" s="139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39"/>
      <c r="Q30" s="139"/>
      <c r="R30" s="139"/>
      <c r="S30" s="139"/>
      <c r="T30" s="139"/>
      <c r="U30" s="139"/>
      <c r="V30" s="139"/>
      <c r="W30" s="139"/>
      <c r="X30" s="139"/>
      <c r="Y30" s="139"/>
    </row>
    <row r="31" spans="1:25" ht="15.75" customHeight="1" x14ac:dyDescent="0.25">
      <c r="A31" s="143" t="s">
        <v>63</v>
      </c>
      <c r="B31" s="139"/>
      <c r="C31" s="139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39"/>
      <c r="Q31" s="139"/>
      <c r="R31" s="139"/>
      <c r="S31" s="139"/>
      <c r="T31" s="139"/>
      <c r="U31" s="139"/>
      <c r="V31" s="139"/>
      <c r="W31" s="139"/>
      <c r="X31" s="139"/>
      <c r="Y31" s="139"/>
    </row>
    <row r="32" spans="1:25" ht="15.75" customHeight="1" x14ac:dyDescent="0.25">
      <c r="A32" s="143" t="s">
        <v>64</v>
      </c>
      <c r="B32" s="139"/>
      <c r="C32" s="139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39"/>
      <c r="Q32" s="139"/>
      <c r="R32" s="139"/>
      <c r="S32" s="139"/>
      <c r="T32" s="139"/>
      <c r="U32" s="139"/>
      <c r="V32" s="139"/>
      <c r="W32" s="139"/>
      <c r="X32" s="139"/>
      <c r="Y32" s="139"/>
    </row>
    <row r="33" spans="1:25" ht="15.75" customHeight="1" x14ac:dyDescent="0.25">
      <c r="A33" s="143" t="s">
        <v>65</v>
      </c>
      <c r="B33" s="139"/>
      <c r="C33" s="139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39"/>
      <c r="Q33" s="139"/>
      <c r="R33" s="139"/>
      <c r="S33" s="139"/>
      <c r="T33" s="139"/>
      <c r="U33" s="139"/>
      <c r="V33" s="139"/>
      <c r="W33" s="139"/>
      <c r="X33" s="139"/>
      <c r="Y33" s="139"/>
    </row>
    <row r="34" spans="1:25" ht="15.75" customHeight="1" x14ac:dyDescent="0.25">
      <c r="A34" s="143" t="s">
        <v>66</v>
      </c>
      <c r="B34" s="139"/>
      <c r="C34" s="139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39"/>
      <c r="Q34" s="139"/>
      <c r="R34" s="139"/>
      <c r="S34" s="139"/>
      <c r="T34" s="139"/>
      <c r="U34" s="139"/>
      <c r="V34" s="139"/>
      <c r="W34" s="139"/>
      <c r="X34" s="139"/>
      <c r="Y34" s="139"/>
    </row>
    <row r="35" spans="1:25" ht="15.75" customHeight="1" x14ac:dyDescent="0.25">
      <c r="A35" s="139"/>
      <c r="B35" s="139"/>
      <c r="C35" s="139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39"/>
      <c r="Q35" s="139"/>
      <c r="R35" s="139"/>
      <c r="S35" s="139"/>
      <c r="T35" s="139"/>
      <c r="U35" s="139"/>
      <c r="V35" s="139"/>
      <c r="W35" s="139"/>
      <c r="X35" s="139"/>
      <c r="Y35" s="139"/>
    </row>
    <row r="36" spans="1:25" ht="15.75" customHeight="1" x14ac:dyDescent="0.25">
      <c r="A36" s="139"/>
      <c r="B36" s="139"/>
      <c r="C36" s="139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39"/>
      <c r="Q36" s="139"/>
      <c r="R36" s="139"/>
      <c r="S36" s="139"/>
      <c r="T36" s="139"/>
      <c r="U36" s="139"/>
      <c r="V36" s="139"/>
      <c r="W36" s="139"/>
      <c r="X36" s="139"/>
      <c r="Y36" s="139"/>
    </row>
    <row r="37" spans="1:25" ht="15.75" customHeight="1" x14ac:dyDescent="0.25">
      <c r="A37" s="139" t="s">
        <v>122</v>
      </c>
      <c r="B37" s="139"/>
      <c r="C37" s="139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39"/>
      <c r="Q37" s="139"/>
      <c r="R37" s="139"/>
      <c r="S37" s="139"/>
      <c r="T37" s="139"/>
      <c r="U37" s="139"/>
      <c r="V37" s="139"/>
      <c r="W37" s="139"/>
      <c r="X37" s="139"/>
      <c r="Y37" s="139"/>
    </row>
    <row r="38" spans="1:25" ht="15.75" customHeight="1" x14ac:dyDescent="0.25">
      <c r="A38" s="139" t="s">
        <v>123</v>
      </c>
      <c r="B38" s="139"/>
      <c r="C38" s="139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39"/>
      <c r="Q38" s="139"/>
      <c r="R38" s="139"/>
      <c r="S38" s="139"/>
      <c r="T38" s="139"/>
      <c r="U38" s="139"/>
      <c r="V38" s="139"/>
      <c r="W38" s="139"/>
      <c r="X38" s="139"/>
      <c r="Y38" s="139"/>
    </row>
    <row r="39" spans="1:25" ht="15.75" customHeight="1" x14ac:dyDescent="0.25">
      <c r="A39" s="139" t="s">
        <v>124</v>
      </c>
      <c r="B39" s="139"/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39"/>
      <c r="Q39" s="139"/>
      <c r="R39" s="139"/>
      <c r="S39" s="139"/>
      <c r="T39" s="139"/>
      <c r="U39" s="139"/>
      <c r="V39" s="139"/>
      <c r="W39" s="139"/>
      <c r="X39" s="139"/>
      <c r="Y39" s="139"/>
    </row>
    <row r="40" spans="1:25" ht="15.75" customHeight="1" x14ac:dyDescent="0.25">
      <c r="A40" s="139" t="s">
        <v>125</v>
      </c>
      <c r="B40" s="139"/>
      <c r="C40" s="139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39"/>
      <c r="Q40" s="139"/>
      <c r="R40" s="139"/>
      <c r="S40" s="139"/>
      <c r="T40" s="139"/>
      <c r="U40" s="139"/>
      <c r="V40" s="139"/>
      <c r="W40" s="139"/>
      <c r="X40" s="139"/>
      <c r="Y40" s="139"/>
    </row>
    <row r="41" spans="1:25" ht="15.75" customHeight="1" x14ac:dyDescent="0.25">
      <c r="A41" s="139" t="s">
        <v>126</v>
      </c>
      <c r="B41" s="139"/>
      <c r="C41" s="139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39"/>
      <c r="Q41" s="139"/>
      <c r="R41" s="139"/>
      <c r="S41" s="139"/>
      <c r="T41" s="139"/>
      <c r="U41" s="139"/>
      <c r="V41" s="139"/>
      <c r="W41" s="139"/>
      <c r="X41" s="139"/>
      <c r="Y41" s="139"/>
    </row>
    <row r="42" spans="1:25" ht="15.75" customHeight="1" x14ac:dyDescent="0.25">
      <c r="A42" s="139" t="s">
        <v>127</v>
      </c>
      <c r="B42" s="139"/>
      <c r="C42" s="139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39"/>
      <c r="Q42" s="139"/>
      <c r="R42" s="139"/>
      <c r="S42" s="139"/>
      <c r="T42" s="139"/>
      <c r="U42" s="139"/>
      <c r="V42" s="139"/>
      <c r="W42" s="139"/>
      <c r="X42" s="139"/>
      <c r="Y42" s="139"/>
    </row>
    <row r="43" spans="1:25" ht="15.75" customHeight="1" x14ac:dyDescent="0.25">
      <c r="A43" s="139" t="s">
        <v>128</v>
      </c>
      <c r="B43" s="139"/>
      <c r="C43" s="139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39"/>
      <c r="Q43" s="139"/>
      <c r="R43" s="139"/>
      <c r="S43" s="139"/>
      <c r="T43" s="139"/>
      <c r="U43" s="139"/>
      <c r="V43" s="139"/>
      <c r="W43" s="139"/>
      <c r="X43" s="139"/>
      <c r="Y43" s="139"/>
    </row>
    <row r="44" spans="1:25" ht="15.75" customHeight="1" x14ac:dyDescent="0.25">
      <c r="A44" s="139" t="s">
        <v>129</v>
      </c>
      <c r="B44" s="139"/>
      <c r="C44" s="139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39"/>
      <c r="Q44" s="139"/>
      <c r="R44" s="139"/>
      <c r="S44" s="139"/>
      <c r="T44" s="139"/>
      <c r="U44" s="139"/>
      <c r="V44" s="139"/>
      <c r="W44" s="139"/>
      <c r="X44" s="139"/>
      <c r="Y44" s="139"/>
    </row>
    <row r="45" spans="1:25" ht="15.75" customHeight="1" x14ac:dyDescent="0.25">
      <c r="A45" s="139" t="s">
        <v>130</v>
      </c>
      <c r="B45" s="139"/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39"/>
      <c r="Q45" s="139"/>
      <c r="R45" s="139"/>
      <c r="S45" s="139"/>
      <c r="T45" s="139"/>
      <c r="U45" s="139"/>
      <c r="V45" s="139"/>
      <c r="W45" s="139"/>
      <c r="X45" s="139"/>
      <c r="Y45" s="139"/>
    </row>
    <row r="46" spans="1:25" ht="15.75" customHeight="1" x14ac:dyDescent="0.25">
      <c r="A46" s="139" t="s">
        <v>131</v>
      </c>
      <c r="B46" s="139"/>
      <c r="C46" s="139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39"/>
      <c r="Q46" s="139"/>
      <c r="R46" s="139"/>
      <c r="S46" s="139"/>
      <c r="T46" s="139"/>
      <c r="U46" s="139"/>
      <c r="V46" s="139"/>
      <c r="W46" s="139"/>
      <c r="X46" s="139"/>
      <c r="Y46" s="139"/>
    </row>
    <row r="47" spans="1:25" ht="15.75" customHeight="1" x14ac:dyDescent="0.25">
      <c r="A47" s="139" t="s">
        <v>132</v>
      </c>
      <c r="B47" s="139"/>
      <c r="C47" s="139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39"/>
      <c r="Q47" s="139"/>
      <c r="R47" s="139"/>
      <c r="S47" s="139"/>
      <c r="T47" s="139"/>
      <c r="U47" s="139"/>
      <c r="V47" s="139"/>
      <c r="W47" s="139"/>
      <c r="X47" s="139"/>
      <c r="Y47" s="139"/>
    </row>
    <row r="48" spans="1:25" ht="15.75" customHeight="1" x14ac:dyDescent="0.25">
      <c r="A48" s="139" t="s">
        <v>133</v>
      </c>
      <c r="B48" s="139"/>
      <c r="C48" s="139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39"/>
      <c r="Q48" s="139"/>
      <c r="R48" s="139"/>
      <c r="S48" s="139"/>
      <c r="T48" s="139"/>
      <c r="U48" s="139"/>
      <c r="V48" s="139"/>
      <c r="W48" s="139"/>
      <c r="X48" s="139"/>
      <c r="Y48" s="139"/>
    </row>
    <row r="49" spans="1:25" ht="15.75" customHeight="1" x14ac:dyDescent="0.25">
      <c r="A49" s="139" t="s">
        <v>134</v>
      </c>
      <c r="B49" s="139"/>
      <c r="C49" s="139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39"/>
      <c r="Q49" s="139"/>
      <c r="R49" s="139"/>
      <c r="S49" s="139"/>
      <c r="T49" s="139"/>
      <c r="U49" s="139"/>
      <c r="V49" s="139"/>
      <c r="W49" s="139"/>
      <c r="X49" s="139"/>
      <c r="Y49" s="139"/>
    </row>
    <row r="50" spans="1:25" ht="15.75" customHeight="1" x14ac:dyDescent="0.25">
      <c r="A50" s="139" t="s">
        <v>135</v>
      </c>
      <c r="B50" s="139"/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39"/>
      <c r="Q50" s="139"/>
      <c r="R50" s="139"/>
      <c r="S50" s="139"/>
      <c r="T50" s="139"/>
      <c r="U50" s="139"/>
      <c r="V50" s="139"/>
      <c r="W50" s="139"/>
      <c r="X50" s="139"/>
      <c r="Y50" s="139"/>
    </row>
    <row r="51" spans="1:25" ht="15.75" customHeight="1" x14ac:dyDescent="0.25">
      <c r="A51" s="139"/>
      <c r="B51" s="139"/>
      <c r="C51" s="139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39"/>
      <c r="Q51" s="139"/>
      <c r="R51" s="139"/>
      <c r="S51" s="139"/>
      <c r="T51" s="139"/>
      <c r="U51" s="139"/>
      <c r="V51" s="139"/>
      <c r="W51" s="139"/>
      <c r="X51" s="139"/>
      <c r="Y51" s="139"/>
    </row>
    <row r="52" spans="1:25" ht="15.75" customHeight="1" x14ac:dyDescent="0.25">
      <c r="A52" s="144" t="str">
        <f ca="1">TEXT(DATE(,3,1),"mmmm")&amp;" de "&amp; YEAR(TODAY())+1</f>
        <v>março de 2026</v>
      </c>
      <c r="B52" s="139"/>
      <c r="C52" s="139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39"/>
      <c r="Q52" s="139"/>
      <c r="R52" s="139"/>
      <c r="S52" s="139"/>
      <c r="T52" s="139"/>
      <c r="U52" s="139"/>
      <c r="V52" s="139"/>
      <c r="W52" s="139"/>
      <c r="X52" s="139"/>
      <c r="Y52" s="139"/>
    </row>
    <row r="53" spans="1:25" ht="15.75" customHeight="1" x14ac:dyDescent="0.25">
      <c r="A53" s="144" t="str">
        <f ca="1">TEXT(DATE(,4,1),"mmmm")&amp;" de "&amp; YEAR(TODAY())+1</f>
        <v>abril de 2026</v>
      </c>
      <c r="B53" s="139"/>
      <c r="C53" s="139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39"/>
      <c r="Q53" s="139"/>
      <c r="R53" s="139"/>
      <c r="S53" s="139"/>
      <c r="T53" s="139"/>
      <c r="U53" s="139"/>
      <c r="V53" s="139"/>
      <c r="W53" s="139"/>
      <c r="X53" s="139"/>
      <c r="Y53" s="139"/>
    </row>
    <row r="54" spans="1:25" ht="15.75" customHeight="1" x14ac:dyDescent="0.25">
      <c r="A54" s="144" t="str">
        <f ca="1">TEXT(DATE(,5,1),"mmmm")&amp;" de "&amp; YEAR(TODAY())+1</f>
        <v>maio de 2026</v>
      </c>
      <c r="B54" s="139"/>
      <c r="C54" s="139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39"/>
      <c r="Q54" s="139"/>
      <c r="R54" s="139"/>
      <c r="S54" s="139"/>
      <c r="T54" s="139"/>
      <c r="U54" s="139"/>
      <c r="V54" s="139"/>
      <c r="W54" s="139"/>
      <c r="X54" s="139"/>
      <c r="Y54" s="139"/>
    </row>
    <row r="55" spans="1:25" ht="15.75" customHeight="1" x14ac:dyDescent="0.25">
      <c r="A55" s="144" t="str">
        <f ca="1">TEXT(DATE(,6,1),"mmmm")&amp;" de "&amp; YEAR(TODAY())+1</f>
        <v>junho de 2026</v>
      </c>
      <c r="B55" s="139"/>
      <c r="C55" s="139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39"/>
      <c r="Q55" s="139"/>
      <c r="R55" s="139"/>
      <c r="S55" s="139"/>
      <c r="T55" s="139"/>
      <c r="U55" s="139"/>
      <c r="V55" s="139"/>
      <c r="W55" s="139"/>
      <c r="X55" s="139"/>
      <c r="Y55" s="139"/>
    </row>
    <row r="56" spans="1:25" ht="15.75" customHeight="1" x14ac:dyDescent="0.25">
      <c r="A56" s="144" t="str">
        <f ca="1">TEXT(DATE(,7,1),"mmmm")&amp;" de "&amp; YEAR(TODAY())+1</f>
        <v>julho de 2026</v>
      </c>
      <c r="B56" s="139"/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39"/>
      <c r="Q56" s="139"/>
      <c r="R56" s="139"/>
      <c r="S56" s="139"/>
      <c r="T56" s="139"/>
      <c r="U56" s="139"/>
      <c r="V56" s="139"/>
      <c r="W56" s="139"/>
      <c r="X56" s="139"/>
      <c r="Y56" s="139"/>
    </row>
    <row r="57" spans="1:25" ht="15.75" customHeight="1" x14ac:dyDescent="0.25">
      <c r="A57" s="144" t="str">
        <f ca="1">TEXT(DATE(,8,1),"mmmm")&amp;" de "&amp; YEAR(TODAY())+1</f>
        <v>agosto de 2026</v>
      </c>
      <c r="B57" s="139"/>
      <c r="C57" s="139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39"/>
      <c r="Q57" s="139"/>
      <c r="R57" s="139"/>
      <c r="S57" s="139"/>
      <c r="T57" s="139"/>
      <c r="U57" s="139"/>
      <c r="V57" s="139"/>
      <c r="W57" s="139"/>
      <c r="X57" s="139"/>
      <c r="Y57" s="139"/>
    </row>
    <row r="58" spans="1:25" ht="15.75" customHeight="1" x14ac:dyDescent="0.25">
      <c r="A58" s="144" t="str">
        <f ca="1">TEXT(DATE(,9,1),"mmmm")&amp;" de "&amp; YEAR(TODAY())+1</f>
        <v>setembro de 2026</v>
      </c>
      <c r="B58" s="139"/>
      <c r="C58" s="139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39"/>
      <c r="Q58" s="139"/>
      <c r="R58" s="139"/>
      <c r="S58" s="139"/>
      <c r="T58" s="139"/>
      <c r="U58" s="139"/>
      <c r="V58" s="139"/>
      <c r="W58" s="139"/>
      <c r="X58" s="139"/>
      <c r="Y58" s="139"/>
    </row>
    <row r="59" spans="1:25" ht="15.75" customHeight="1" x14ac:dyDescent="0.25">
      <c r="A59" s="144" t="str">
        <f ca="1">TEXT(DATE(,10,1),"mmmm")&amp;" de "&amp; YEAR(TODAY())+1</f>
        <v>outubro de 2026</v>
      </c>
      <c r="B59" s="139"/>
      <c r="C59" s="139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39"/>
      <c r="Q59" s="139"/>
      <c r="R59" s="139"/>
      <c r="S59" s="139"/>
      <c r="T59" s="139"/>
      <c r="U59" s="139"/>
      <c r="V59" s="139"/>
      <c r="W59" s="139"/>
      <c r="X59" s="139"/>
      <c r="Y59" s="139"/>
    </row>
    <row r="60" spans="1:25" ht="15.75" customHeight="1" x14ac:dyDescent="0.25">
      <c r="A60" s="144" t="str">
        <f ca="1">TEXT(DATE(,11,1),"mmmm")&amp;" de "&amp; YEAR(TODAY())+1</f>
        <v>novembro de 2026</v>
      </c>
      <c r="B60" s="139"/>
      <c r="C60" s="139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39"/>
      <c r="Q60" s="139"/>
      <c r="R60" s="139"/>
      <c r="S60" s="139"/>
      <c r="T60" s="139"/>
      <c r="U60" s="139"/>
      <c r="V60" s="139"/>
      <c r="W60" s="139"/>
      <c r="X60" s="139"/>
      <c r="Y60" s="139"/>
    </row>
    <row r="61" spans="1:25" ht="15.75" customHeight="1" x14ac:dyDescent="0.25">
      <c r="A61" s="144" t="str">
        <f ca="1">TEXT(DATE(,12,1),"mmmm")&amp;" de "&amp; YEAR(TODAY())+1</f>
        <v>dezembro de 2026</v>
      </c>
      <c r="B61" s="139"/>
      <c r="C61" s="139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39"/>
      <c r="Q61" s="139"/>
      <c r="R61" s="139"/>
      <c r="S61" s="139"/>
      <c r="T61" s="139"/>
      <c r="U61" s="139"/>
      <c r="V61" s="139"/>
      <c r="W61" s="139"/>
      <c r="X61" s="139"/>
      <c r="Y61" s="139"/>
    </row>
    <row r="62" spans="1:25" ht="15.75" customHeight="1" x14ac:dyDescent="0.25">
      <c r="A62" s="144" t="str">
        <f ca="1">TEXT(DATE(,1,1),"mmmm")&amp;" de "&amp; YEAR(TODAY())+2</f>
        <v>janeiro de 2027</v>
      </c>
      <c r="B62" s="139"/>
      <c r="C62" s="139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39"/>
      <c r="Q62" s="139"/>
      <c r="R62" s="139"/>
      <c r="S62" s="139"/>
      <c r="T62" s="139"/>
      <c r="U62" s="139"/>
      <c r="V62" s="139"/>
      <c r="W62" s="139"/>
      <c r="X62" s="139"/>
      <c r="Y62" s="139"/>
    </row>
    <row r="63" spans="1:25" ht="15.75" customHeight="1" x14ac:dyDescent="0.25">
      <c r="A63" s="144" t="str">
        <f ca="1">TEXT(DATE(,2,1),"mmmm")&amp;" de "&amp; YEAR(TODAY())+2</f>
        <v>fevereiro de 2027</v>
      </c>
      <c r="B63" s="139"/>
      <c r="C63" s="139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39"/>
      <c r="Q63" s="139"/>
      <c r="R63" s="139"/>
      <c r="S63" s="139"/>
      <c r="T63" s="139"/>
      <c r="U63" s="139"/>
      <c r="V63" s="139"/>
      <c r="W63" s="139"/>
      <c r="X63" s="139"/>
      <c r="Y63" s="139"/>
    </row>
    <row r="64" spans="1:25" ht="15.75" customHeight="1" x14ac:dyDescent="0.25">
      <c r="A64" s="145"/>
      <c r="B64" s="139"/>
      <c r="C64" s="139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39"/>
      <c r="Q64" s="139"/>
      <c r="R64" s="139"/>
      <c r="S64" s="139"/>
      <c r="T64" s="139"/>
      <c r="U64" s="139"/>
      <c r="V64" s="139"/>
      <c r="W64" s="139"/>
      <c r="X64" s="139"/>
      <c r="Y64" s="139"/>
    </row>
    <row r="65" spans="1:25" ht="15.75" customHeight="1" x14ac:dyDescent="0.25">
      <c r="A65" s="145"/>
      <c r="B65" s="139"/>
      <c r="C65" s="139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39"/>
      <c r="Q65" s="139"/>
      <c r="R65" s="139"/>
      <c r="S65" s="139"/>
      <c r="T65" s="139"/>
      <c r="U65" s="139"/>
      <c r="V65" s="139"/>
      <c r="W65" s="139"/>
      <c r="X65" s="139"/>
      <c r="Y65" s="139"/>
    </row>
    <row r="66" spans="1:25" ht="15.75" customHeight="1" x14ac:dyDescent="0.25">
      <c r="A66" s="145"/>
      <c r="B66" s="139"/>
      <c r="C66" s="139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39"/>
      <c r="Q66" s="139"/>
      <c r="R66" s="139"/>
      <c r="S66" s="139"/>
      <c r="T66" s="139"/>
      <c r="U66" s="139"/>
      <c r="V66" s="139"/>
      <c r="W66" s="139"/>
      <c r="X66" s="139"/>
      <c r="Y66" s="139"/>
    </row>
    <row r="67" spans="1:25" ht="15.75" customHeight="1" x14ac:dyDescent="0.25">
      <c r="A67" s="139"/>
      <c r="B67" s="139"/>
      <c r="C67" s="139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39"/>
      <c r="Q67" s="139"/>
      <c r="R67" s="139"/>
      <c r="S67" s="139"/>
      <c r="T67" s="139"/>
      <c r="U67" s="139"/>
      <c r="V67" s="139"/>
      <c r="W67" s="139"/>
      <c r="X67" s="139"/>
      <c r="Y67" s="139"/>
    </row>
    <row r="68" spans="1:25" ht="15.75" customHeight="1" x14ac:dyDescent="0.25">
      <c r="A68" s="139" t="s">
        <v>136</v>
      </c>
      <c r="B68" s="139"/>
      <c r="C68" s="139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39"/>
      <c r="Q68" s="139"/>
      <c r="R68" s="139"/>
      <c r="S68" s="139"/>
      <c r="T68" s="139"/>
      <c r="U68" s="139"/>
      <c r="V68" s="139"/>
      <c r="W68" s="139"/>
      <c r="X68" s="139"/>
      <c r="Y68" s="139"/>
    </row>
    <row r="69" spans="1:25" ht="15.75" customHeight="1" x14ac:dyDescent="0.25">
      <c r="A69" s="139" t="s">
        <v>137</v>
      </c>
      <c r="B69" s="139"/>
      <c r="C69" s="139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39"/>
      <c r="Q69" s="139"/>
      <c r="R69" s="139"/>
      <c r="S69" s="139"/>
      <c r="T69" s="139"/>
      <c r="U69" s="139"/>
      <c r="V69" s="139"/>
      <c r="W69" s="139"/>
      <c r="X69" s="139"/>
      <c r="Y69" s="139"/>
    </row>
    <row r="70" spans="1:25" ht="15.75" customHeight="1" x14ac:dyDescent="0.25">
      <c r="A70" s="139" t="s">
        <v>138</v>
      </c>
      <c r="B70" s="139"/>
      <c r="C70" s="139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39"/>
      <c r="Q70" s="139"/>
      <c r="R70" s="139"/>
      <c r="S70" s="139"/>
      <c r="T70" s="139"/>
      <c r="U70" s="139"/>
      <c r="V70" s="139"/>
      <c r="W70" s="139"/>
      <c r="X70" s="139"/>
      <c r="Y70" s="139"/>
    </row>
    <row r="71" spans="1:25" ht="15.75" customHeight="1" x14ac:dyDescent="0.25">
      <c r="A71" s="139" t="s">
        <v>139</v>
      </c>
      <c r="B71" s="139"/>
      <c r="C71" s="139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39"/>
      <c r="Q71" s="139"/>
      <c r="R71" s="139"/>
      <c r="S71" s="139"/>
      <c r="T71" s="139"/>
      <c r="U71" s="139"/>
      <c r="V71" s="139"/>
      <c r="W71" s="139"/>
      <c r="X71" s="139"/>
      <c r="Y71" s="139"/>
    </row>
    <row r="72" spans="1:25" ht="15.75" customHeight="1" x14ac:dyDescent="0.25">
      <c r="A72" s="139"/>
      <c r="B72" s="139"/>
      <c r="C72" s="139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39"/>
      <c r="Q72" s="139"/>
      <c r="R72" s="139"/>
      <c r="S72" s="139"/>
      <c r="T72" s="139"/>
      <c r="U72" s="139"/>
      <c r="V72" s="139"/>
      <c r="W72" s="139"/>
      <c r="X72" s="139"/>
      <c r="Y72" s="139"/>
    </row>
    <row r="73" spans="1:25" ht="15.75" customHeight="1" x14ac:dyDescent="0.25">
      <c r="A73" s="139" t="s">
        <v>140</v>
      </c>
      <c r="B73" s="139"/>
      <c r="C73" s="139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39"/>
      <c r="Q73" s="139"/>
      <c r="R73" s="139"/>
      <c r="S73" s="139"/>
      <c r="T73" s="139"/>
      <c r="U73" s="139"/>
      <c r="V73" s="139"/>
      <c r="W73" s="139"/>
      <c r="X73" s="139"/>
      <c r="Y73" s="139"/>
    </row>
    <row r="74" spans="1:25" ht="15.75" customHeight="1" x14ac:dyDescent="0.25">
      <c r="A74" s="139" t="s">
        <v>141</v>
      </c>
      <c r="B74" s="139"/>
      <c r="C74" s="139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39"/>
      <c r="Q74" s="139"/>
      <c r="R74" s="139"/>
      <c r="S74" s="139"/>
      <c r="T74" s="139"/>
      <c r="U74" s="139"/>
      <c r="V74" s="139"/>
      <c r="W74" s="139"/>
      <c r="X74" s="139"/>
      <c r="Y74" s="139"/>
    </row>
    <row r="75" spans="1:25" ht="15.75" customHeight="1" x14ac:dyDescent="0.25">
      <c r="A75" s="139" t="s">
        <v>142</v>
      </c>
      <c r="B75" s="139"/>
      <c r="C75" s="139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39"/>
      <c r="Q75" s="139"/>
      <c r="R75" s="139"/>
      <c r="S75" s="139"/>
      <c r="T75" s="139"/>
      <c r="U75" s="139"/>
      <c r="V75" s="139"/>
      <c r="W75" s="139"/>
      <c r="X75" s="139"/>
      <c r="Y75" s="139"/>
    </row>
    <row r="76" spans="1:25" ht="15.75" customHeight="1" x14ac:dyDescent="0.25">
      <c r="A76" s="139" t="s">
        <v>143</v>
      </c>
      <c r="B76" s="139"/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39"/>
      <c r="Q76" s="139"/>
      <c r="R76" s="139"/>
      <c r="S76" s="139"/>
      <c r="T76" s="139"/>
      <c r="U76" s="139"/>
      <c r="V76" s="139"/>
      <c r="W76" s="139"/>
      <c r="X76" s="139"/>
      <c r="Y76" s="139"/>
    </row>
    <row r="77" spans="1:25" ht="15.75" customHeight="1" x14ac:dyDescent="0.25">
      <c r="A77" s="139" t="s">
        <v>138</v>
      </c>
      <c r="B77" s="139"/>
      <c r="C77" s="139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39"/>
      <c r="Q77" s="139"/>
      <c r="R77" s="139"/>
      <c r="S77" s="139"/>
      <c r="T77" s="139"/>
      <c r="U77" s="139"/>
      <c r="V77" s="139"/>
      <c r="W77" s="139"/>
      <c r="X77" s="139"/>
      <c r="Y77" s="139"/>
    </row>
    <row r="78" spans="1:25" ht="15.75" customHeight="1" x14ac:dyDescent="0.25">
      <c r="A78" s="139" t="s">
        <v>139</v>
      </c>
      <c r="B78" s="139"/>
      <c r="C78" s="139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39"/>
      <c r="Q78" s="139"/>
      <c r="R78" s="139"/>
      <c r="S78" s="139"/>
      <c r="T78" s="139"/>
      <c r="U78" s="139"/>
      <c r="V78" s="139"/>
      <c r="W78" s="139"/>
      <c r="X78" s="139"/>
      <c r="Y78" s="139"/>
    </row>
    <row r="79" spans="1:25" ht="15.75" customHeight="1" x14ac:dyDescent="0.25">
      <c r="A79" s="139"/>
      <c r="B79" s="139"/>
      <c r="C79" s="139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39"/>
      <c r="Q79" s="139"/>
      <c r="R79" s="139"/>
      <c r="S79" s="139"/>
      <c r="T79" s="139"/>
      <c r="U79" s="139"/>
      <c r="V79" s="139"/>
      <c r="W79" s="139"/>
      <c r="X79" s="139"/>
      <c r="Y79" s="139"/>
    </row>
    <row r="80" spans="1:25" ht="15.75" customHeight="1" x14ac:dyDescent="0.25">
      <c r="A80" s="143" t="s">
        <v>144</v>
      </c>
      <c r="B80" s="139"/>
      <c r="C80" s="139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39"/>
      <c r="Q80" s="139"/>
      <c r="R80" s="139"/>
      <c r="S80" s="139"/>
      <c r="T80" s="139"/>
      <c r="U80" s="139"/>
      <c r="V80" s="139"/>
      <c r="W80" s="139"/>
      <c r="X80" s="139"/>
      <c r="Y80" s="139"/>
    </row>
    <row r="81" spans="1:25" ht="15.75" customHeight="1" x14ac:dyDescent="0.25">
      <c r="A81" s="143" t="s">
        <v>145</v>
      </c>
      <c r="B81" s="139"/>
      <c r="C81" s="139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39"/>
      <c r="Q81" s="139"/>
      <c r="R81" s="139"/>
      <c r="S81" s="139"/>
      <c r="T81" s="139"/>
      <c r="U81" s="139"/>
      <c r="V81" s="139"/>
      <c r="W81" s="139"/>
      <c r="X81" s="139"/>
      <c r="Y81" s="139"/>
    </row>
    <row r="82" spans="1:25" ht="15.75" customHeight="1" x14ac:dyDescent="0.25">
      <c r="A82" s="143" t="s">
        <v>146</v>
      </c>
      <c r="B82" s="139"/>
      <c r="C82" s="139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39"/>
      <c r="Q82" s="139"/>
      <c r="R82" s="139"/>
      <c r="S82" s="139"/>
      <c r="T82" s="139"/>
      <c r="U82" s="139"/>
      <c r="V82" s="139"/>
      <c r="W82" s="139"/>
      <c r="X82" s="139"/>
      <c r="Y82" s="139"/>
    </row>
    <row r="83" spans="1:25" ht="15.75" customHeight="1" x14ac:dyDescent="0.25">
      <c r="A83" s="143" t="s">
        <v>139</v>
      </c>
      <c r="B83" s="139"/>
      <c r="C83" s="139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39"/>
      <c r="Q83" s="139"/>
      <c r="R83" s="139"/>
      <c r="S83" s="139"/>
      <c r="T83" s="139"/>
      <c r="U83" s="139"/>
      <c r="V83" s="139"/>
      <c r="W83" s="139"/>
      <c r="X83" s="139"/>
      <c r="Y83" s="139"/>
    </row>
    <row r="84" spans="1:25" ht="15.75" customHeight="1" x14ac:dyDescent="0.25">
      <c r="A84" s="139"/>
      <c r="B84" s="139"/>
      <c r="C84" s="139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39"/>
      <c r="Q84" s="139"/>
      <c r="R84" s="139"/>
      <c r="S84" s="139"/>
      <c r="T84" s="139"/>
      <c r="U84" s="139"/>
      <c r="V84" s="139"/>
      <c r="W84" s="139"/>
      <c r="X84" s="139"/>
      <c r="Y84" s="139"/>
    </row>
    <row r="85" spans="1:25" ht="15.75" customHeight="1" x14ac:dyDescent="0.25">
      <c r="A85" s="139"/>
      <c r="B85" s="139"/>
      <c r="C85" s="139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39"/>
      <c r="Q85" s="139"/>
      <c r="R85" s="139"/>
      <c r="S85" s="139"/>
      <c r="T85" s="139"/>
      <c r="U85" s="139"/>
      <c r="V85" s="139"/>
      <c r="W85" s="139"/>
      <c r="X85" s="139"/>
      <c r="Y85" s="139"/>
    </row>
    <row r="86" spans="1:25" ht="15.75" customHeight="1" x14ac:dyDescent="0.25">
      <c r="A86" s="139"/>
      <c r="B86" s="139"/>
      <c r="C86" s="139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39"/>
      <c r="Q86" s="139"/>
      <c r="R86" s="139"/>
      <c r="S86" s="139"/>
      <c r="T86" s="139"/>
      <c r="U86" s="139"/>
      <c r="V86" s="139"/>
      <c r="W86" s="139"/>
      <c r="X86" s="139"/>
      <c r="Y86" s="139"/>
    </row>
    <row r="87" spans="1:25" ht="15.75" customHeight="1" x14ac:dyDescent="0.25">
      <c r="A87" s="139"/>
      <c r="B87" s="139"/>
      <c r="C87" s="139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39"/>
      <c r="Q87" s="139"/>
      <c r="R87" s="139"/>
      <c r="S87" s="139"/>
      <c r="T87" s="139"/>
      <c r="U87" s="139"/>
      <c r="V87" s="139"/>
      <c r="W87" s="139"/>
      <c r="X87" s="139"/>
      <c r="Y87" s="139"/>
    </row>
    <row r="88" spans="1:25" ht="15.75" customHeight="1" x14ac:dyDescent="0.25">
      <c r="A88" s="139"/>
      <c r="B88" s="139"/>
      <c r="C88" s="13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39"/>
      <c r="Q88" s="139"/>
      <c r="R88" s="139"/>
      <c r="S88" s="139"/>
      <c r="T88" s="139"/>
      <c r="U88" s="139"/>
      <c r="V88" s="139"/>
      <c r="W88" s="139"/>
      <c r="X88" s="139"/>
      <c r="Y88" s="139"/>
    </row>
    <row r="89" spans="1:25" ht="15.75" customHeight="1" x14ac:dyDescent="0.25">
      <c r="A89" s="139"/>
      <c r="B89" s="139"/>
      <c r="C89" s="139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39"/>
      <c r="Q89" s="139"/>
      <c r="R89" s="139"/>
      <c r="S89" s="139"/>
      <c r="T89" s="139"/>
      <c r="U89" s="139"/>
      <c r="V89" s="139"/>
      <c r="W89" s="139"/>
      <c r="X89" s="139"/>
      <c r="Y89" s="139"/>
    </row>
    <row r="90" spans="1:25" ht="15.75" customHeight="1" x14ac:dyDescent="0.25">
      <c r="A90" s="139"/>
      <c r="B90" s="139"/>
      <c r="C90" s="139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39"/>
      <c r="Q90" s="139"/>
      <c r="R90" s="139"/>
      <c r="S90" s="139"/>
      <c r="T90" s="139"/>
      <c r="U90" s="139"/>
      <c r="V90" s="139"/>
      <c r="W90" s="139"/>
      <c r="X90" s="139"/>
      <c r="Y90" s="139"/>
    </row>
    <row r="91" spans="1:25" ht="15.75" customHeight="1" x14ac:dyDescent="0.25">
      <c r="A91" s="139"/>
      <c r="B91" s="139"/>
      <c r="C91" s="139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39"/>
      <c r="Q91" s="139"/>
      <c r="R91" s="139"/>
      <c r="S91" s="139"/>
      <c r="T91" s="139"/>
      <c r="U91" s="139"/>
      <c r="V91" s="139"/>
      <c r="W91" s="139"/>
      <c r="X91" s="139"/>
      <c r="Y91" s="139"/>
    </row>
    <row r="92" spans="1:25" ht="15.75" customHeight="1" x14ac:dyDescent="0.25">
      <c r="A92" s="139"/>
      <c r="B92" s="139"/>
      <c r="C92" s="139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39"/>
      <c r="Q92" s="139"/>
      <c r="R92" s="139"/>
      <c r="S92" s="139"/>
      <c r="T92" s="139"/>
      <c r="U92" s="139"/>
      <c r="V92" s="139"/>
      <c r="W92" s="139"/>
      <c r="X92" s="139"/>
      <c r="Y92" s="139"/>
    </row>
    <row r="93" spans="1:25" ht="15.75" customHeight="1" x14ac:dyDescent="0.25">
      <c r="A93" s="139"/>
      <c r="B93" s="139"/>
      <c r="C93" s="139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39"/>
      <c r="Q93" s="139"/>
      <c r="R93" s="139"/>
      <c r="S93" s="139"/>
      <c r="T93" s="139"/>
      <c r="U93" s="139"/>
      <c r="V93" s="139"/>
      <c r="W93" s="139"/>
      <c r="X93" s="139"/>
      <c r="Y93" s="139"/>
    </row>
    <row r="94" spans="1:25" ht="15.75" customHeight="1" x14ac:dyDescent="0.25">
      <c r="A94" s="139"/>
      <c r="B94" s="139"/>
      <c r="C94" s="139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39"/>
      <c r="Q94" s="139"/>
      <c r="R94" s="139"/>
      <c r="S94" s="139"/>
      <c r="T94" s="139"/>
      <c r="U94" s="139"/>
      <c r="V94" s="139"/>
      <c r="W94" s="139"/>
      <c r="X94" s="139"/>
      <c r="Y94" s="139"/>
    </row>
    <row r="95" spans="1:25" ht="15.75" customHeight="1" x14ac:dyDescent="0.25">
      <c r="A95" s="139"/>
      <c r="B95" s="139"/>
      <c r="C95" s="139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39"/>
      <c r="Q95" s="139"/>
      <c r="R95" s="139"/>
      <c r="S95" s="139"/>
      <c r="T95" s="139"/>
      <c r="U95" s="139"/>
      <c r="V95" s="139"/>
      <c r="W95" s="139"/>
      <c r="X95" s="139"/>
      <c r="Y95" s="139"/>
    </row>
    <row r="96" spans="1:25" ht="15.75" customHeight="1" x14ac:dyDescent="0.25">
      <c r="A96" s="139"/>
      <c r="B96" s="139"/>
      <c r="C96" s="139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39"/>
      <c r="Q96" s="139"/>
      <c r="R96" s="139"/>
      <c r="S96" s="139"/>
      <c r="T96" s="139"/>
      <c r="U96" s="139"/>
      <c r="V96" s="139"/>
      <c r="W96" s="139"/>
      <c r="X96" s="139"/>
      <c r="Y96" s="139"/>
    </row>
    <row r="97" spans="1:25" ht="15.75" customHeight="1" x14ac:dyDescent="0.25">
      <c r="A97" s="139"/>
      <c r="B97" s="139"/>
      <c r="C97" s="139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39"/>
      <c r="Q97" s="139"/>
      <c r="R97" s="139"/>
      <c r="S97" s="139"/>
      <c r="T97" s="139"/>
      <c r="U97" s="139"/>
      <c r="V97" s="139"/>
      <c r="W97" s="139"/>
      <c r="X97" s="139"/>
      <c r="Y97" s="139"/>
    </row>
    <row r="98" spans="1:25" ht="15.75" customHeight="1" x14ac:dyDescent="0.25">
      <c r="A98" s="139"/>
      <c r="B98" s="139"/>
      <c r="C98" s="139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39"/>
      <c r="Q98" s="139"/>
      <c r="R98" s="139"/>
      <c r="S98" s="139"/>
      <c r="T98" s="139"/>
      <c r="U98" s="139"/>
      <c r="V98" s="139"/>
      <c r="W98" s="139"/>
      <c r="X98" s="139"/>
      <c r="Y98" s="139"/>
    </row>
    <row r="99" spans="1:25" ht="15.75" customHeight="1" x14ac:dyDescent="0.25">
      <c r="A99" s="139"/>
      <c r="B99" s="139"/>
      <c r="C99" s="139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39"/>
      <c r="Q99" s="139"/>
      <c r="R99" s="139"/>
      <c r="S99" s="139"/>
      <c r="T99" s="139"/>
      <c r="U99" s="139"/>
      <c r="V99" s="139"/>
      <c r="W99" s="139"/>
      <c r="X99" s="139"/>
      <c r="Y99" s="139"/>
    </row>
    <row r="100" spans="1:25" ht="15.75" customHeight="1" x14ac:dyDescent="0.25">
      <c r="A100" s="139"/>
      <c r="B100" s="139"/>
      <c r="C100" s="139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</row>
    <row r="101" spans="1:25" ht="15.75" customHeight="1" x14ac:dyDescent="0.25">
      <c r="A101" s="139"/>
      <c r="B101" s="139"/>
      <c r="C101" s="139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</row>
    <row r="102" spans="1:25" ht="15.75" customHeight="1" x14ac:dyDescent="0.25">
      <c r="A102" s="139"/>
      <c r="B102" s="139"/>
      <c r="C102" s="139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</row>
    <row r="103" spans="1:25" ht="15.75" customHeight="1" x14ac:dyDescent="0.25">
      <c r="A103" s="139"/>
      <c r="B103" s="139"/>
      <c r="C103" s="139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</row>
    <row r="104" spans="1:25" ht="15.75" customHeight="1" x14ac:dyDescent="0.25">
      <c r="A104" s="139"/>
      <c r="B104" s="139"/>
      <c r="C104" s="139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</row>
    <row r="105" spans="1:25" ht="15.75" customHeight="1" x14ac:dyDescent="0.25">
      <c r="A105" s="139"/>
      <c r="B105" s="139"/>
      <c r="C105" s="139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</row>
    <row r="106" spans="1:25" ht="15.75" customHeight="1" x14ac:dyDescent="0.25">
      <c r="A106" s="139"/>
      <c r="B106" s="139"/>
      <c r="C106" s="139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</row>
    <row r="107" spans="1:25" ht="15.75" customHeight="1" x14ac:dyDescent="0.25">
      <c r="A107" s="139"/>
      <c r="B107" s="139"/>
      <c r="C107" s="139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</row>
    <row r="108" spans="1:25" ht="15.75" customHeight="1" x14ac:dyDescent="0.25">
      <c r="A108" s="139"/>
      <c r="B108" s="139"/>
      <c r="C108" s="139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</row>
    <row r="109" spans="1:25" ht="15.75" customHeight="1" x14ac:dyDescent="0.25">
      <c r="A109" s="139"/>
      <c r="B109" s="139"/>
      <c r="C109" s="139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</row>
    <row r="110" spans="1:25" ht="15.75" customHeight="1" x14ac:dyDescent="0.25">
      <c r="A110" s="139"/>
      <c r="B110" s="139"/>
      <c r="C110" s="139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</row>
    <row r="111" spans="1:25" ht="15.75" customHeight="1" x14ac:dyDescent="0.25">
      <c r="A111" s="139"/>
      <c r="B111" s="139"/>
      <c r="C111" s="139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</row>
    <row r="112" spans="1:25" ht="15.75" customHeight="1" x14ac:dyDescent="0.25">
      <c r="A112" s="139"/>
      <c r="B112" s="139"/>
      <c r="C112" s="139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</row>
    <row r="113" spans="1:25" ht="15.75" customHeight="1" x14ac:dyDescent="0.25">
      <c r="A113" s="139"/>
      <c r="B113" s="139"/>
      <c r="C113" s="139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</row>
    <row r="114" spans="1:25" ht="15.75" customHeight="1" x14ac:dyDescent="0.25">
      <c r="A114" s="139"/>
      <c r="B114" s="139"/>
      <c r="C114" s="139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</row>
    <row r="115" spans="1:25" ht="15.75" customHeight="1" x14ac:dyDescent="0.25">
      <c r="A115" s="139"/>
      <c r="B115" s="139"/>
      <c r="C115" s="139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</row>
    <row r="116" spans="1:25" ht="15.75" customHeight="1" x14ac:dyDescent="0.25">
      <c r="A116" s="139"/>
      <c r="B116" s="139"/>
      <c r="C116" s="139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</row>
    <row r="117" spans="1:25" ht="15.75" customHeight="1" x14ac:dyDescent="0.25">
      <c r="A117" s="139"/>
      <c r="B117" s="139"/>
      <c r="C117" s="139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</row>
    <row r="118" spans="1:25" ht="15.75" customHeight="1" x14ac:dyDescent="0.25">
      <c r="A118" s="139"/>
      <c r="B118" s="139"/>
      <c r="C118" s="139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</row>
    <row r="119" spans="1:25" ht="15.75" customHeight="1" x14ac:dyDescent="0.25">
      <c r="A119" s="139"/>
      <c r="B119" s="139"/>
      <c r="C119" s="139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</row>
    <row r="120" spans="1:25" ht="15.75" customHeight="1" x14ac:dyDescent="0.25">
      <c r="A120" s="139"/>
      <c r="B120" s="139"/>
      <c r="C120" s="139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</row>
    <row r="121" spans="1:25" ht="15.75" customHeight="1" x14ac:dyDescent="0.25">
      <c r="A121" s="139"/>
      <c r="B121" s="139"/>
      <c r="C121" s="139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</row>
    <row r="122" spans="1:25" ht="15.75" customHeight="1" x14ac:dyDescent="0.25">
      <c r="A122" s="139"/>
      <c r="B122" s="139"/>
      <c r="C122" s="139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</row>
    <row r="123" spans="1:25" ht="15.75" customHeight="1" x14ac:dyDescent="0.25">
      <c r="A123" s="139"/>
      <c r="B123" s="139"/>
      <c r="C123" s="139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</row>
    <row r="124" spans="1:25" ht="15.75" customHeight="1" x14ac:dyDescent="0.25">
      <c r="A124" s="139"/>
      <c r="B124" s="139"/>
      <c r="C124" s="139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</row>
    <row r="125" spans="1:25" ht="15.75" customHeight="1" x14ac:dyDescent="0.25">
      <c r="A125" s="139"/>
      <c r="B125" s="139"/>
      <c r="C125" s="139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</row>
    <row r="126" spans="1:25" ht="15.75" customHeight="1" x14ac:dyDescent="0.25">
      <c r="A126" s="139"/>
      <c r="B126" s="139"/>
      <c r="C126" s="139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</row>
    <row r="127" spans="1:25" ht="15.75" customHeight="1" x14ac:dyDescent="0.25">
      <c r="A127" s="139"/>
      <c r="B127" s="139"/>
      <c r="C127" s="139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</row>
    <row r="128" spans="1:25" ht="15.75" customHeight="1" x14ac:dyDescent="0.25">
      <c r="A128" s="139"/>
      <c r="B128" s="139"/>
      <c r="C128" s="139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</row>
    <row r="129" spans="1:25" ht="15.75" customHeight="1" x14ac:dyDescent="0.25">
      <c r="A129" s="139"/>
      <c r="B129" s="139"/>
      <c r="C129" s="139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</row>
    <row r="130" spans="1:25" ht="15.75" customHeight="1" x14ac:dyDescent="0.25">
      <c r="A130" s="139"/>
      <c r="B130" s="139"/>
      <c r="C130" s="139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</row>
    <row r="131" spans="1:25" ht="15.75" customHeight="1" x14ac:dyDescent="0.25">
      <c r="A131" s="139"/>
      <c r="B131" s="139"/>
      <c r="C131" s="139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</row>
    <row r="132" spans="1:25" ht="15.75" customHeight="1" x14ac:dyDescent="0.25">
      <c r="A132" s="139"/>
      <c r="B132" s="139"/>
      <c r="C132" s="139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</row>
    <row r="133" spans="1:25" ht="15.75" customHeight="1" x14ac:dyDescent="0.25">
      <c r="A133" s="139"/>
      <c r="B133" s="139"/>
      <c r="C133" s="139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</row>
    <row r="134" spans="1:25" ht="15.75" customHeight="1" x14ac:dyDescent="0.25">
      <c r="A134" s="139"/>
      <c r="B134" s="139"/>
      <c r="C134" s="139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</row>
    <row r="135" spans="1:25" ht="15.75" customHeight="1" x14ac:dyDescent="0.25">
      <c r="A135" s="139"/>
      <c r="B135" s="139"/>
      <c r="C135" s="139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</row>
    <row r="136" spans="1:25" ht="15.75" customHeight="1" x14ac:dyDescent="0.25">
      <c r="A136" s="139"/>
      <c r="B136" s="139"/>
      <c r="C136" s="139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</row>
    <row r="137" spans="1:25" ht="15.75" customHeight="1" x14ac:dyDescent="0.25">
      <c r="A137" s="139"/>
      <c r="B137" s="139"/>
      <c r="C137" s="139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</row>
    <row r="138" spans="1:25" ht="15.75" customHeight="1" x14ac:dyDescent="0.25">
      <c r="A138" s="139"/>
      <c r="B138" s="139"/>
      <c r="C138" s="139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</row>
    <row r="139" spans="1:25" ht="15.75" customHeight="1" x14ac:dyDescent="0.25">
      <c r="A139" s="139"/>
      <c r="B139" s="139"/>
      <c r="C139" s="139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</row>
    <row r="140" spans="1:25" ht="15.75" customHeight="1" x14ac:dyDescent="0.25">
      <c r="A140" s="139"/>
      <c r="B140" s="139"/>
      <c r="C140" s="139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</row>
    <row r="141" spans="1:25" ht="15.75" customHeight="1" x14ac:dyDescent="0.25">
      <c r="A141" s="139"/>
      <c r="B141" s="139"/>
      <c r="C141" s="139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</row>
    <row r="142" spans="1:25" ht="15.75" customHeight="1" x14ac:dyDescent="0.25">
      <c r="A142" s="139"/>
      <c r="B142" s="139"/>
      <c r="C142" s="139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</row>
    <row r="143" spans="1:25" ht="15.75" customHeight="1" x14ac:dyDescent="0.25">
      <c r="A143" s="139"/>
      <c r="B143" s="139"/>
      <c r="C143" s="139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</row>
    <row r="144" spans="1:25" ht="15.75" customHeight="1" x14ac:dyDescent="0.25">
      <c r="A144" s="139"/>
      <c r="B144" s="139"/>
      <c r="C144" s="139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</row>
    <row r="145" spans="1:25" ht="15.75" customHeight="1" x14ac:dyDescent="0.25">
      <c r="A145" s="139"/>
      <c r="B145" s="139"/>
      <c r="C145" s="139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</row>
    <row r="146" spans="1:25" ht="15.75" customHeight="1" x14ac:dyDescent="0.25">
      <c r="A146" s="139"/>
      <c r="B146" s="139"/>
      <c r="C146" s="139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</row>
    <row r="147" spans="1:25" ht="15.75" customHeight="1" x14ac:dyDescent="0.25">
      <c r="A147" s="139"/>
      <c r="B147" s="139"/>
      <c r="C147" s="139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</row>
    <row r="148" spans="1:25" ht="15.75" customHeight="1" x14ac:dyDescent="0.25">
      <c r="A148" s="139"/>
      <c r="B148" s="139"/>
      <c r="C148" s="139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</row>
    <row r="149" spans="1:25" ht="15.75" customHeight="1" x14ac:dyDescent="0.25">
      <c r="A149" s="139"/>
      <c r="B149" s="139"/>
      <c r="C149" s="139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</row>
    <row r="150" spans="1:25" ht="15.75" customHeight="1" x14ac:dyDescent="0.25">
      <c r="A150" s="139"/>
      <c r="B150" s="139"/>
      <c r="C150" s="139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</row>
    <row r="151" spans="1:25" ht="15.75" customHeight="1" x14ac:dyDescent="0.25">
      <c r="A151" s="139"/>
      <c r="B151" s="139"/>
      <c r="C151" s="139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</row>
    <row r="152" spans="1:25" ht="15.75" customHeight="1" x14ac:dyDescent="0.25">
      <c r="A152" s="139"/>
      <c r="B152" s="139"/>
      <c r="C152" s="139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</row>
    <row r="153" spans="1:25" ht="15.75" customHeight="1" x14ac:dyDescent="0.25">
      <c r="A153" s="139"/>
      <c r="B153" s="139"/>
      <c r="C153" s="139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</row>
    <row r="154" spans="1:25" ht="15.75" customHeight="1" x14ac:dyDescent="0.25">
      <c r="A154" s="139"/>
      <c r="B154" s="139"/>
      <c r="C154" s="139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</row>
    <row r="155" spans="1:25" ht="15.75" customHeight="1" x14ac:dyDescent="0.25">
      <c r="A155" s="139"/>
      <c r="B155" s="139"/>
      <c r="C155" s="139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</row>
    <row r="156" spans="1:25" ht="15.75" customHeight="1" x14ac:dyDescent="0.25">
      <c r="A156" s="139"/>
      <c r="B156" s="139"/>
      <c r="C156" s="139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</row>
    <row r="157" spans="1:25" ht="15.75" customHeight="1" x14ac:dyDescent="0.25">
      <c r="A157" s="139"/>
      <c r="B157" s="139"/>
      <c r="C157" s="139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</row>
    <row r="158" spans="1:25" ht="15.75" customHeight="1" x14ac:dyDescent="0.25">
      <c r="A158" s="139"/>
      <c r="B158" s="139"/>
      <c r="C158" s="139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</row>
    <row r="159" spans="1:25" ht="15.75" customHeight="1" x14ac:dyDescent="0.25">
      <c r="A159" s="139"/>
      <c r="B159" s="139"/>
      <c r="C159" s="139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</row>
    <row r="160" spans="1:25" ht="15.75" customHeight="1" x14ac:dyDescent="0.25">
      <c r="A160" s="139"/>
      <c r="B160" s="139"/>
      <c r="C160" s="139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</row>
    <row r="161" spans="1:25" ht="15.75" customHeight="1" x14ac:dyDescent="0.25">
      <c r="A161" s="139"/>
      <c r="B161" s="139"/>
      <c r="C161" s="139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</row>
    <row r="162" spans="1:25" ht="15.75" customHeight="1" x14ac:dyDescent="0.25">
      <c r="A162" s="139"/>
      <c r="B162" s="139"/>
      <c r="C162" s="139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</row>
    <row r="163" spans="1:25" ht="15.75" customHeight="1" x14ac:dyDescent="0.25">
      <c r="A163" s="139"/>
      <c r="B163" s="139"/>
      <c r="C163" s="139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</row>
    <row r="164" spans="1:25" ht="15.75" customHeight="1" x14ac:dyDescent="0.25">
      <c r="A164" s="139"/>
      <c r="B164" s="139"/>
      <c r="C164" s="139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</row>
    <row r="165" spans="1:25" ht="15.75" customHeight="1" x14ac:dyDescent="0.25">
      <c r="A165" s="139"/>
      <c r="B165" s="139"/>
      <c r="C165" s="139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</row>
    <row r="166" spans="1:25" ht="15.75" customHeight="1" x14ac:dyDescent="0.25">
      <c r="A166" s="139"/>
      <c r="B166" s="139"/>
      <c r="C166" s="139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</row>
    <row r="167" spans="1:25" ht="15.75" customHeight="1" x14ac:dyDescent="0.25">
      <c r="A167" s="139"/>
      <c r="B167" s="139"/>
      <c r="C167" s="139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</row>
    <row r="168" spans="1:25" ht="15.75" customHeight="1" x14ac:dyDescent="0.25">
      <c r="A168" s="139"/>
      <c r="B168" s="139"/>
      <c r="C168" s="139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</row>
    <row r="169" spans="1:25" ht="15.75" customHeight="1" x14ac:dyDescent="0.25">
      <c r="A169" s="139"/>
      <c r="B169" s="139"/>
      <c r="C169" s="139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</row>
    <row r="170" spans="1:25" ht="15.75" customHeight="1" x14ac:dyDescent="0.25">
      <c r="A170" s="139"/>
      <c r="B170" s="139"/>
      <c r="C170" s="139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</row>
    <row r="171" spans="1:25" ht="15.75" customHeight="1" x14ac:dyDescent="0.25">
      <c r="A171" s="139"/>
      <c r="B171" s="139"/>
      <c r="C171" s="139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</row>
    <row r="172" spans="1:25" ht="15.75" customHeight="1" x14ac:dyDescent="0.25">
      <c r="A172" s="139"/>
      <c r="B172" s="139"/>
      <c r="C172" s="139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</row>
    <row r="173" spans="1:25" ht="15.75" customHeight="1" x14ac:dyDescent="0.25">
      <c r="A173" s="139"/>
      <c r="B173" s="139"/>
      <c r="C173" s="139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</row>
    <row r="174" spans="1:25" ht="15.75" customHeight="1" x14ac:dyDescent="0.25">
      <c r="A174" s="139"/>
      <c r="B174" s="139"/>
      <c r="C174" s="139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</row>
    <row r="175" spans="1:25" ht="15.75" customHeight="1" x14ac:dyDescent="0.25">
      <c r="A175" s="139"/>
      <c r="B175" s="139"/>
      <c r="C175" s="139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</row>
    <row r="176" spans="1:25" ht="15.75" customHeight="1" x14ac:dyDescent="0.25">
      <c r="A176" s="139"/>
      <c r="B176" s="139"/>
      <c r="C176" s="139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</row>
    <row r="177" spans="1:25" ht="15.75" customHeight="1" x14ac:dyDescent="0.25">
      <c r="A177" s="139"/>
      <c r="B177" s="139"/>
      <c r="C177" s="139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</row>
    <row r="178" spans="1:25" ht="15.75" customHeight="1" x14ac:dyDescent="0.25">
      <c r="A178" s="139"/>
      <c r="B178" s="139"/>
      <c r="C178" s="139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</row>
    <row r="179" spans="1:25" ht="15.75" customHeight="1" x14ac:dyDescent="0.25">
      <c r="A179" s="139"/>
      <c r="B179" s="139"/>
      <c r="C179" s="139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</row>
    <row r="180" spans="1:25" ht="15.75" customHeight="1" x14ac:dyDescent="0.25">
      <c r="A180" s="139"/>
      <c r="B180" s="139"/>
      <c r="C180" s="139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</row>
    <row r="181" spans="1:25" ht="15.75" customHeight="1" x14ac:dyDescent="0.25">
      <c r="A181" s="139"/>
      <c r="B181" s="139"/>
      <c r="C181" s="139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</row>
    <row r="182" spans="1:25" ht="15.75" customHeight="1" x14ac:dyDescent="0.25">
      <c r="A182" s="139"/>
      <c r="B182" s="139"/>
      <c r="C182" s="139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</row>
    <row r="183" spans="1:25" ht="15.75" customHeight="1" x14ac:dyDescent="0.25">
      <c r="A183" s="139"/>
      <c r="B183" s="139"/>
      <c r="C183" s="139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</row>
    <row r="184" spans="1:25" ht="15.75" customHeight="1" x14ac:dyDescent="0.25">
      <c r="A184" s="139"/>
      <c r="B184" s="139"/>
      <c r="C184" s="139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</row>
    <row r="185" spans="1:25" ht="15.75" customHeight="1" x14ac:dyDescent="0.25">
      <c r="A185" s="139"/>
      <c r="B185" s="139"/>
      <c r="C185" s="139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</row>
    <row r="186" spans="1:25" ht="15.75" customHeight="1" x14ac:dyDescent="0.25">
      <c r="A186" s="139"/>
      <c r="B186" s="139"/>
      <c r="C186" s="139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</row>
    <row r="187" spans="1:25" ht="15.75" customHeight="1" x14ac:dyDescent="0.25">
      <c r="A187" s="139"/>
      <c r="B187" s="139"/>
      <c r="C187" s="139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</row>
    <row r="188" spans="1:25" ht="15.75" customHeight="1" x14ac:dyDescent="0.25">
      <c r="A188" s="139"/>
      <c r="B188" s="139"/>
      <c r="C188" s="139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</row>
    <row r="189" spans="1:25" ht="15.75" customHeight="1" x14ac:dyDescent="0.25">
      <c r="A189" s="139"/>
      <c r="B189" s="139"/>
      <c r="C189" s="139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</row>
    <row r="190" spans="1:25" ht="15.75" customHeight="1" x14ac:dyDescent="0.25">
      <c r="A190" s="139"/>
      <c r="B190" s="139"/>
      <c r="C190" s="139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</row>
    <row r="191" spans="1:25" ht="15.75" customHeight="1" x14ac:dyDescent="0.25">
      <c r="A191" s="139"/>
      <c r="B191" s="139"/>
      <c r="C191" s="139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</row>
    <row r="192" spans="1:25" ht="15.75" customHeight="1" x14ac:dyDescent="0.25">
      <c r="A192" s="139"/>
      <c r="B192" s="139"/>
      <c r="C192" s="139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</row>
    <row r="193" spans="1:25" ht="15.75" customHeight="1" x14ac:dyDescent="0.25">
      <c r="A193" s="139"/>
      <c r="B193" s="139"/>
      <c r="C193" s="139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</row>
    <row r="194" spans="1:25" ht="15.75" customHeight="1" x14ac:dyDescent="0.25">
      <c r="A194" s="139"/>
      <c r="B194" s="139"/>
      <c r="C194" s="139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</row>
    <row r="195" spans="1:25" ht="15.75" customHeight="1" x14ac:dyDescent="0.25">
      <c r="A195" s="139"/>
      <c r="B195" s="139"/>
      <c r="C195" s="139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</row>
    <row r="196" spans="1:25" ht="15.75" customHeight="1" x14ac:dyDescent="0.25">
      <c r="A196" s="139"/>
      <c r="B196" s="139"/>
      <c r="C196" s="139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</row>
    <row r="197" spans="1:25" ht="15.75" customHeight="1" x14ac:dyDescent="0.25">
      <c r="A197" s="139"/>
      <c r="B197" s="139"/>
      <c r="C197" s="139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</row>
    <row r="198" spans="1:25" ht="15.75" customHeight="1" x14ac:dyDescent="0.25">
      <c r="A198" s="139"/>
      <c r="B198" s="139"/>
      <c r="C198" s="139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</row>
    <row r="199" spans="1:25" ht="15.75" customHeight="1" x14ac:dyDescent="0.25">
      <c r="A199" s="139"/>
      <c r="B199" s="139"/>
      <c r="C199" s="139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</row>
    <row r="200" spans="1:25" ht="15.75" customHeight="1" x14ac:dyDescent="0.25">
      <c r="A200" s="139"/>
      <c r="B200" s="139"/>
      <c r="C200" s="139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</row>
    <row r="201" spans="1:25" ht="15.75" customHeight="1" x14ac:dyDescent="0.25">
      <c r="A201" s="139"/>
      <c r="B201" s="139"/>
      <c r="C201" s="139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</row>
    <row r="202" spans="1:25" ht="15.75" customHeight="1" x14ac:dyDescent="0.25">
      <c r="A202" s="139"/>
      <c r="B202" s="139"/>
      <c r="C202" s="139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</row>
    <row r="203" spans="1:25" ht="15.75" customHeight="1" x14ac:dyDescent="0.25">
      <c r="A203" s="139"/>
      <c r="B203" s="139"/>
      <c r="C203" s="139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</row>
    <row r="204" spans="1:25" ht="15.75" customHeight="1" x14ac:dyDescent="0.25">
      <c r="A204" s="139"/>
      <c r="B204" s="139"/>
      <c r="C204" s="139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</row>
    <row r="205" spans="1:25" ht="15.75" customHeight="1" x14ac:dyDescent="0.25">
      <c r="A205" s="139"/>
      <c r="B205" s="139"/>
      <c r="C205" s="139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</row>
    <row r="206" spans="1:25" ht="15.75" customHeight="1" x14ac:dyDescent="0.25">
      <c r="A206" s="139"/>
      <c r="B206" s="139"/>
      <c r="C206" s="139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</row>
    <row r="207" spans="1:25" ht="15.75" customHeight="1" x14ac:dyDescent="0.25">
      <c r="A207" s="139"/>
      <c r="B207" s="139"/>
      <c r="C207" s="139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</row>
    <row r="208" spans="1:25" ht="15.75" customHeight="1" x14ac:dyDescent="0.25">
      <c r="A208" s="139"/>
      <c r="B208" s="139"/>
      <c r="C208" s="139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</row>
    <row r="209" spans="1:25" ht="15.75" customHeight="1" x14ac:dyDescent="0.25">
      <c r="A209" s="139"/>
      <c r="B209" s="139"/>
      <c r="C209" s="139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</row>
    <row r="210" spans="1:25" ht="15.75" customHeight="1" x14ac:dyDescent="0.25">
      <c r="A210" s="139"/>
      <c r="B210" s="139"/>
      <c r="C210" s="139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</row>
    <row r="211" spans="1:25" ht="15.75" customHeight="1" x14ac:dyDescent="0.25">
      <c r="A211" s="139"/>
      <c r="B211" s="139"/>
      <c r="C211" s="139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</row>
    <row r="212" spans="1:25" ht="15.75" customHeight="1" x14ac:dyDescent="0.25">
      <c r="A212" s="139"/>
      <c r="B212" s="139"/>
      <c r="C212" s="139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</row>
    <row r="213" spans="1:25" ht="15.75" customHeight="1" x14ac:dyDescent="0.25">
      <c r="A213" s="139"/>
      <c r="B213" s="139"/>
      <c r="C213" s="139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</row>
    <row r="214" spans="1:25" ht="15.75" customHeight="1" x14ac:dyDescent="0.25">
      <c r="A214" s="139"/>
      <c r="B214" s="139"/>
      <c r="C214" s="139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</row>
    <row r="215" spans="1:25" ht="15.75" customHeight="1" x14ac:dyDescent="0.25">
      <c r="A215" s="139"/>
      <c r="B215" s="139"/>
      <c r="C215" s="139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</row>
    <row r="216" spans="1:25" ht="15.75" customHeight="1" x14ac:dyDescent="0.25">
      <c r="A216" s="139"/>
      <c r="B216" s="139"/>
      <c r="C216" s="139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</row>
    <row r="217" spans="1:25" ht="15.75" customHeight="1" x14ac:dyDescent="0.25">
      <c r="A217" s="139"/>
      <c r="B217" s="139"/>
      <c r="C217" s="139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</row>
    <row r="218" spans="1:25" ht="15.75" customHeight="1" x14ac:dyDescent="0.25">
      <c r="A218" s="139"/>
      <c r="B218" s="139"/>
      <c r="C218" s="139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</row>
    <row r="219" spans="1:25" ht="15.75" customHeight="1" x14ac:dyDescent="0.25">
      <c r="A219" s="139"/>
      <c r="B219" s="139"/>
      <c r="C219" s="139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</row>
    <row r="220" spans="1:25" ht="15.75" customHeight="1" x14ac:dyDescent="0.25">
      <c r="A220" s="139"/>
      <c r="B220" s="139"/>
      <c r="C220" s="139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</row>
    <row r="221" spans="1:25" ht="15.75" customHeight="1" x14ac:dyDescent="0.25">
      <c r="A221" s="139"/>
      <c r="B221" s="139"/>
      <c r="C221" s="139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</row>
    <row r="222" spans="1:25" ht="15.75" customHeight="1" x14ac:dyDescent="0.25">
      <c r="A222" s="139"/>
      <c r="B222" s="139"/>
      <c r="C222" s="139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</row>
    <row r="223" spans="1:25" ht="15.75" customHeight="1" x14ac:dyDescent="0.25">
      <c r="A223" s="139"/>
      <c r="B223" s="139"/>
      <c r="C223" s="139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</row>
    <row r="224" spans="1:25" ht="15.75" customHeight="1" x14ac:dyDescent="0.25">
      <c r="A224" s="139"/>
      <c r="B224" s="139"/>
      <c r="C224" s="139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</row>
    <row r="225" spans="1:25" ht="15.75" customHeight="1" x14ac:dyDescent="0.25">
      <c r="A225" s="139"/>
      <c r="B225" s="139"/>
      <c r="C225" s="139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</row>
    <row r="226" spans="1:25" ht="15.75" customHeight="1" x14ac:dyDescent="0.25">
      <c r="A226" s="139"/>
      <c r="B226" s="139"/>
      <c r="C226" s="139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</row>
    <row r="227" spans="1:25" ht="15.75" customHeight="1" x14ac:dyDescent="0.25">
      <c r="A227" s="139"/>
      <c r="B227" s="139"/>
      <c r="C227" s="139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</row>
    <row r="228" spans="1:25" ht="15.75" customHeight="1" x14ac:dyDescent="0.25">
      <c r="A228" s="139"/>
      <c r="B228" s="139"/>
      <c r="C228" s="139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</row>
    <row r="229" spans="1:25" ht="15.75" customHeight="1" x14ac:dyDescent="0.25">
      <c r="A229" s="139"/>
      <c r="B229" s="139"/>
      <c r="C229" s="139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</row>
    <row r="230" spans="1:25" ht="15.75" customHeight="1" x14ac:dyDescent="0.25">
      <c r="A230" s="139"/>
      <c r="B230" s="139"/>
      <c r="C230" s="139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</row>
    <row r="231" spans="1:25" ht="15.75" customHeight="1" x14ac:dyDescent="0.25">
      <c r="A231" s="139"/>
      <c r="B231" s="139"/>
      <c r="C231" s="139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</row>
    <row r="232" spans="1:25" ht="15.75" customHeight="1" x14ac:dyDescent="0.25">
      <c r="A232" s="139"/>
      <c r="B232" s="139"/>
      <c r="C232" s="139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</row>
    <row r="233" spans="1:25" ht="15.75" customHeight="1" x14ac:dyDescent="0.25">
      <c r="A233" s="139"/>
      <c r="B233" s="139"/>
      <c r="C233" s="139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</row>
    <row r="234" spans="1:25" ht="15.75" customHeight="1" x14ac:dyDescent="0.25">
      <c r="A234" s="139"/>
      <c r="B234" s="139"/>
      <c r="C234" s="139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</row>
    <row r="235" spans="1:25" ht="15.75" customHeight="1" x14ac:dyDescent="0.25">
      <c r="A235" s="139"/>
      <c r="B235" s="139"/>
      <c r="C235" s="139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</row>
    <row r="236" spans="1:25" ht="15.75" customHeight="1" x14ac:dyDescent="0.25">
      <c r="A236" s="139"/>
      <c r="B236" s="139"/>
      <c r="C236" s="139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</row>
    <row r="237" spans="1:25" ht="15.75" customHeight="1" x14ac:dyDescent="0.25">
      <c r="A237" s="139"/>
      <c r="B237" s="139"/>
      <c r="C237" s="139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</row>
    <row r="238" spans="1:25" ht="15.75" customHeight="1" x14ac:dyDescent="0.25">
      <c r="A238" s="139"/>
      <c r="B238" s="139"/>
      <c r="C238" s="139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</row>
    <row r="239" spans="1:25" ht="15.75" customHeight="1" x14ac:dyDescent="0.25">
      <c r="A239" s="139"/>
      <c r="B239" s="139"/>
      <c r="C239" s="139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</row>
    <row r="240" spans="1:25" ht="15.75" customHeight="1" x14ac:dyDescent="0.25">
      <c r="A240" s="139"/>
      <c r="B240" s="139"/>
      <c r="C240" s="139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</row>
    <row r="241" spans="1:25" ht="15.75" customHeight="1" x14ac:dyDescent="0.25">
      <c r="A241" s="139"/>
      <c r="B241" s="139"/>
      <c r="C241" s="139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</row>
    <row r="242" spans="1:25" ht="15.75" customHeight="1" x14ac:dyDescent="0.25">
      <c r="A242" s="139"/>
      <c r="B242" s="139"/>
      <c r="C242" s="139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</row>
    <row r="243" spans="1:25" ht="15.75" customHeight="1" x14ac:dyDescent="0.25">
      <c r="A243" s="139"/>
      <c r="B243" s="139"/>
      <c r="C243" s="139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</row>
    <row r="244" spans="1:25" ht="15.75" customHeight="1" x14ac:dyDescent="0.25">
      <c r="A244" s="139"/>
      <c r="B244" s="139"/>
      <c r="C244" s="139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</row>
    <row r="245" spans="1:25" ht="15.75" customHeight="1" x14ac:dyDescent="0.25">
      <c r="A245" s="139"/>
      <c r="B245" s="139"/>
      <c r="C245" s="139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</row>
    <row r="246" spans="1:25" ht="15.75" customHeight="1" x14ac:dyDescent="0.25">
      <c r="A246" s="139"/>
      <c r="B246" s="139"/>
      <c r="C246" s="139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</row>
    <row r="247" spans="1:25" ht="15.75" customHeight="1" x14ac:dyDescent="0.25">
      <c r="A247" s="139"/>
      <c r="B247" s="139"/>
      <c r="C247" s="139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</row>
    <row r="248" spans="1:25" ht="15.75" customHeight="1" x14ac:dyDescent="0.25">
      <c r="A248" s="139"/>
      <c r="B248" s="139"/>
      <c r="C248" s="139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</row>
    <row r="249" spans="1:25" ht="15.75" customHeight="1" x14ac:dyDescent="0.25">
      <c r="A249" s="139"/>
      <c r="B249" s="139"/>
      <c r="C249" s="139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</row>
    <row r="250" spans="1:25" ht="15.75" customHeight="1" x14ac:dyDescent="0.25">
      <c r="A250" s="139"/>
      <c r="B250" s="139"/>
      <c r="C250" s="139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</row>
    <row r="251" spans="1:25" ht="15.75" customHeight="1" x14ac:dyDescent="0.25">
      <c r="A251" s="139"/>
      <c r="B251" s="139"/>
      <c r="C251" s="139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</row>
    <row r="252" spans="1:25" ht="15.75" customHeight="1" x14ac:dyDescent="0.25">
      <c r="A252" s="139"/>
      <c r="B252" s="139"/>
      <c r="C252" s="139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</row>
    <row r="253" spans="1:25" ht="15.75" customHeight="1" x14ac:dyDescent="0.25">
      <c r="A253" s="139"/>
      <c r="B253" s="139"/>
      <c r="C253" s="139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</row>
    <row r="254" spans="1:25" ht="15.75" customHeight="1" x14ac:dyDescent="0.25">
      <c r="A254" s="139"/>
      <c r="B254" s="139"/>
      <c r="C254" s="139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</row>
    <row r="255" spans="1:25" ht="15.75" customHeight="1" x14ac:dyDescent="0.25">
      <c r="A255" s="139"/>
      <c r="B255" s="139"/>
      <c r="C255" s="139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</row>
    <row r="256" spans="1:25" ht="15.75" customHeight="1" x14ac:dyDescent="0.25">
      <c r="A256" s="139"/>
      <c r="B256" s="139"/>
      <c r="C256" s="139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</row>
    <row r="257" spans="1:25" ht="15.75" customHeight="1" x14ac:dyDescent="0.25">
      <c r="A257" s="139"/>
      <c r="B257" s="139"/>
      <c r="C257" s="139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</row>
    <row r="258" spans="1:25" ht="15.75" customHeight="1" x14ac:dyDescent="0.25">
      <c r="A258" s="139"/>
      <c r="B258" s="139"/>
      <c r="C258" s="139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</row>
    <row r="259" spans="1:25" ht="15.75" customHeight="1" x14ac:dyDescent="0.25">
      <c r="A259" s="139"/>
      <c r="B259" s="139"/>
      <c r="C259" s="139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</row>
    <row r="260" spans="1:25" ht="15.75" customHeight="1" x14ac:dyDescent="0.25">
      <c r="A260" s="139"/>
      <c r="B260" s="139"/>
      <c r="C260" s="139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</row>
    <row r="261" spans="1:25" ht="15.75" customHeight="1" x14ac:dyDescent="0.25">
      <c r="A261" s="139"/>
      <c r="B261" s="139"/>
      <c r="C261" s="139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</row>
    <row r="262" spans="1:25" ht="15.75" customHeight="1" x14ac:dyDescent="0.25">
      <c r="A262" s="139"/>
      <c r="B262" s="139"/>
      <c r="C262" s="139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</row>
    <row r="263" spans="1:25" ht="15.75" customHeight="1" x14ac:dyDescent="0.25">
      <c r="A263" s="139"/>
      <c r="B263" s="139"/>
      <c r="C263" s="139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</row>
    <row r="264" spans="1:25" ht="15.75" customHeight="1" x14ac:dyDescent="0.25">
      <c r="A264" s="139"/>
      <c r="B264" s="139"/>
      <c r="C264" s="139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</row>
    <row r="265" spans="1:25" ht="15.75" customHeight="1" x14ac:dyDescent="0.25">
      <c r="A265" s="139"/>
      <c r="B265" s="139"/>
      <c r="C265" s="139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</row>
    <row r="266" spans="1:25" ht="15.75" customHeight="1" x14ac:dyDescent="0.25">
      <c r="A266" s="139"/>
      <c r="B266" s="139"/>
      <c r="C266" s="139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</row>
    <row r="267" spans="1:25" ht="15.75" customHeight="1" x14ac:dyDescent="0.25">
      <c r="A267" s="139"/>
      <c r="B267" s="139"/>
      <c r="C267" s="139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</row>
    <row r="268" spans="1:25" ht="15.75" customHeight="1" x14ac:dyDescent="0.25">
      <c r="A268" s="139"/>
      <c r="B268" s="139"/>
      <c r="C268" s="139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</row>
    <row r="269" spans="1:25" ht="15.75" customHeight="1" x14ac:dyDescent="0.25">
      <c r="A269" s="139"/>
      <c r="B269" s="139"/>
      <c r="C269" s="139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</row>
    <row r="270" spans="1:25" ht="15.75" customHeight="1" x14ac:dyDescent="0.25">
      <c r="A270" s="139"/>
      <c r="B270" s="139"/>
      <c r="C270" s="139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</row>
    <row r="271" spans="1:25" ht="15.75" customHeight="1" x14ac:dyDescent="0.25">
      <c r="A271" s="139"/>
      <c r="B271" s="139"/>
      <c r="C271" s="139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</row>
    <row r="272" spans="1:25" ht="15.75" customHeight="1" x14ac:dyDescent="0.25">
      <c r="A272" s="139"/>
      <c r="B272" s="139"/>
      <c r="C272" s="139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</row>
    <row r="273" spans="1:25" ht="15.75" customHeight="1" x14ac:dyDescent="0.25">
      <c r="A273" s="139"/>
      <c r="B273" s="139"/>
      <c r="C273" s="139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</row>
    <row r="274" spans="1:25" ht="15.75" customHeight="1" x14ac:dyDescent="0.25">
      <c r="A274" s="139"/>
      <c r="B274" s="139"/>
      <c r="C274" s="139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</row>
    <row r="275" spans="1:25" ht="15.75" customHeight="1" x14ac:dyDescent="0.25">
      <c r="A275" s="139"/>
      <c r="B275" s="139"/>
      <c r="C275" s="139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</row>
    <row r="276" spans="1:25" ht="15.75" customHeight="1" x14ac:dyDescent="0.25">
      <c r="A276" s="139"/>
      <c r="B276" s="139"/>
      <c r="C276" s="139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</row>
    <row r="277" spans="1:25" ht="15.75" customHeight="1" x14ac:dyDescent="0.25">
      <c r="A277" s="139"/>
      <c r="B277" s="139"/>
      <c r="C277" s="139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</row>
    <row r="278" spans="1:25" ht="15.75" customHeight="1" x14ac:dyDescent="0.25">
      <c r="A278" s="139"/>
      <c r="B278" s="139"/>
      <c r="C278" s="139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</row>
    <row r="279" spans="1:25" ht="15.75" customHeight="1" x14ac:dyDescent="0.25">
      <c r="A279" s="139"/>
      <c r="B279" s="139"/>
      <c r="C279" s="139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</row>
    <row r="280" spans="1:25" ht="15.75" customHeight="1" x14ac:dyDescent="0.25">
      <c r="A280" s="139"/>
      <c r="B280" s="139"/>
      <c r="C280" s="139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</row>
    <row r="281" spans="1:25" ht="15.75" customHeight="1" x14ac:dyDescent="0.25">
      <c r="A281" s="139"/>
      <c r="B281" s="139"/>
      <c r="C281" s="139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</row>
    <row r="282" spans="1:25" ht="15.75" customHeight="1" x14ac:dyDescent="0.25">
      <c r="A282" s="139"/>
      <c r="B282" s="139"/>
      <c r="C282" s="139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</row>
    <row r="283" spans="1:25" ht="15.75" customHeight="1" x14ac:dyDescent="0.25">
      <c r="A283" s="139"/>
      <c r="B283" s="139"/>
      <c r="C283" s="139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</row>
    <row r="284" spans="1:25" ht="15.75" customHeight="1" x14ac:dyDescent="0.25">
      <c r="A284" s="139"/>
      <c r="B284" s="139"/>
      <c r="C284" s="139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</row>
    <row r="285" spans="1:25" ht="15.75" customHeight="1" x14ac:dyDescent="0.25">
      <c r="A285" s="139"/>
      <c r="B285" s="139"/>
      <c r="C285" s="139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</row>
    <row r="286" spans="1:25" ht="15.75" customHeight="1" x14ac:dyDescent="0.25">
      <c r="A286" s="139"/>
      <c r="B286" s="139"/>
      <c r="C286" s="139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</row>
    <row r="287" spans="1:25" ht="15.75" customHeight="1" x14ac:dyDescent="0.25">
      <c r="A287" s="139"/>
      <c r="B287" s="139"/>
      <c r="C287" s="139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</row>
    <row r="288" spans="1:25" ht="15.75" customHeight="1" x14ac:dyDescent="0.25">
      <c r="A288" s="139"/>
      <c r="B288" s="139"/>
      <c r="C288" s="139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</row>
    <row r="289" spans="1:25" ht="15.75" customHeight="1" x14ac:dyDescent="0.25">
      <c r="A289" s="139"/>
      <c r="B289" s="139"/>
      <c r="C289" s="139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</row>
    <row r="290" spans="1:25" ht="15.75" customHeight="1" x14ac:dyDescent="0.25">
      <c r="A290" s="139"/>
      <c r="B290" s="139"/>
      <c r="C290" s="139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</row>
    <row r="291" spans="1:25" ht="15.75" customHeight="1" x14ac:dyDescent="0.25">
      <c r="A291" s="139"/>
      <c r="B291" s="139"/>
      <c r="C291" s="139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</row>
    <row r="292" spans="1:25" ht="15.75" customHeight="1" x14ac:dyDescent="0.25">
      <c r="A292" s="139"/>
      <c r="B292" s="139"/>
      <c r="C292" s="139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</row>
    <row r="293" spans="1:25" ht="15.75" customHeight="1" x14ac:dyDescent="0.25">
      <c r="A293" s="139"/>
      <c r="B293" s="139"/>
      <c r="C293" s="139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</row>
    <row r="294" spans="1:25" ht="15.75" customHeight="1" x14ac:dyDescent="0.25">
      <c r="A294" s="139"/>
      <c r="B294" s="139"/>
      <c r="C294" s="139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</row>
    <row r="295" spans="1:25" ht="15.75" customHeight="1" x14ac:dyDescent="0.25">
      <c r="A295" s="139"/>
      <c r="B295" s="139"/>
      <c r="C295" s="139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</row>
    <row r="296" spans="1:25" ht="15.75" customHeight="1" x14ac:dyDescent="0.25">
      <c r="A296" s="139"/>
      <c r="B296" s="139"/>
      <c r="C296" s="139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</row>
    <row r="297" spans="1:25" ht="15.75" customHeight="1" x14ac:dyDescent="0.25">
      <c r="A297" s="139"/>
      <c r="B297" s="139"/>
      <c r="C297" s="139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</row>
    <row r="298" spans="1:25" ht="15.75" customHeight="1" x14ac:dyDescent="0.25">
      <c r="A298" s="139"/>
      <c r="B298" s="139"/>
      <c r="C298" s="139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</row>
    <row r="299" spans="1:25" ht="15.75" customHeight="1" x14ac:dyDescent="0.25">
      <c r="A299" s="139"/>
      <c r="B299" s="139"/>
      <c r="C299" s="139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</row>
    <row r="300" spans="1:25" ht="15.75" customHeight="1" x14ac:dyDescent="0.25">
      <c r="A300" s="139"/>
      <c r="B300" s="139"/>
      <c r="C300" s="139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</row>
    <row r="301" spans="1:25" ht="15.75" customHeight="1" x14ac:dyDescent="0.25">
      <c r="A301" s="139"/>
      <c r="B301" s="139"/>
      <c r="C301" s="139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</row>
    <row r="302" spans="1:25" ht="15.75" customHeight="1" x14ac:dyDescent="0.25">
      <c r="A302" s="139"/>
      <c r="B302" s="139"/>
      <c r="C302" s="139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</row>
    <row r="303" spans="1:25" ht="15.75" customHeight="1" x14ac:dyDescent="0.25">
      <c r="A303" s="139"/>
      <c r="B303" s="139"/>
      <c r="C303" s="139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</row>
    <row r="304" spans="1:25" ht="15.75" customHeight="1" x14ac:dyDescent="0.25">
      <c r="A304" s="139"/>
      <c r="B304" s="139"/>
      <c r="C304" s="139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</row>
    <row r="305" spans="1:25" ht="15.75" customHeight="1" x14ac:dyDescent="0.25">
      <c r="A305" s="139"/>
      <c r="B305" s="139"/>
      <c r="C305" s="139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</row>
    <row r="306" spans="1:25" ht="15.75" customHeight="1" x14ac:dyDescent="0.25">
      <c r="A306" s="139"/>
      <c r="B306" s="139"/>
      <c r="C306" s="139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</row>
    <row r="307" spans="1:25" ht="15.75" customHeight="1" x14ac:dyDescent="0.25">
      <c r="A307" s="139"/>
      <c r="B307" s="139"/>
      <c r="C307" s="139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</row>
    <row r="308" spans="1:25" ht="15.75" customHeight="1" x14ac:dyDescent="0.25">
      <c r="A308" s="139"/>
      <c r="B308" s="139"/>
      <c r="C308" s="139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</row>
    <row r="309" spans="1:25" ht="15.75" customHeight="1" x14ac:dyDescent="0.25">
      <c r="A309" s="139"/>
      <c r="B309" s="139"/>
      <c r="C309" s="139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</row>
    <row r="310" spans="1:25" ht="15.75" customHeight="1" x14ac:dyDescent="0.25">
      <c r="A310" s="139"/>
      <c r="B310" s="139"/>
      <c r="C310" s="139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</row>
    <row r="311" spans="1:25" ht="15.75" customHeight="1" x14ac:dyDescent="0.25">
      <c r="A311" s="139"/>
      <c r="B311" s="139"/>
      <c r="C311" s="139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</row>
    <row r="312" spans="1:25" ht="15.75" customHeight="1" x14ac:dyDescent="0.25">
      <c r="A312" s="139"/>
      <c r="B312" s="139"/>
      <c r="C312" s="139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</row>
    <row r="313" spans="1:25" ht="15.75" customHeight="1" x14ac:dyDescent="0.25">
      <c r="A313" s="139"/>
      <c r="B313" s="139"/>
      <c r="C313" s="139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</row>
    <row r="314" spans="1:25" ht="15.75" customHeight="1" x14ac:dyDescent="0.25">
      <c r="A314" s="139"/>
      <c r="B314" s="139"/>
      <c r="C314" s="139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</row>
    <row r="315" spans="1:25" ht="15.75" customHeight="1" x14ac:dyDescent="0.25">
      <c r="A315" s="139"/>
      <c r="B315" s="139"/>
      <c r="C315" s="139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</row>
    <row r="316" spans="1:25" ht="15.75" customHeight="1" x14ac:dyDescent="0.25">
      <c r="A316" s="139"/>
      <c r="B316" s="139"/>
      <c r="C316" s="139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</row>
    <row r="317" spans="1:25" ht="15.75" customHeight="1" x14ac:dyDescent="0.25">
      <c r="A317" s="139"/>
      <c r="B317" s="139"/>
      <c r="C317" s="139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</row>
    <row r="318" spans="1:25" ht="15.75" customHeight="1" x14ac:dyDescent="0.25">
      <c r="A318" s="139"/>
      <c r="B318" s="139"/>
      <c r="C318" s="139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</row>
    <row r="319" spans="1:25" ht="15.75" customHeight="1" x14ac:dyDescent="0.25">
      <c r="A319" s="139"/>
      <c r="B319" s="139"/>
      <c r="C319" s="139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</row>
    <row r="320" spans="1:25" ht="15.75" customHeight="1" x14ac:dyDescent="0.25">
      <c r="A320" s="139"/>
      <c r="B320" s="139"/>
      <c r="C320" s="139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</row>
    <row r="321" spans="1:25" ht="15.75" customHeight="1" x14ac:dyDescent="0.25">
      <c r="A321" s="139"/>
      <c r="B321" s="139"/>
      <c r="C321" s="139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</row>
    <row r="322" spans="1:25" ht="15.75" customHeight="1" x14ac:dyDescent="0.25">
      <c r="A322" s="139"/>
      <c r="B322" s="139"/>
      <c r="C322" s="139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</row>
    <row r="323" spans="1:25" ht="15.75" customHeight="1" x14ac:dyDescent="0.25">
      <c r="A323" s="139"/>
      <c r="B323" s="139"/>
      <c r="C323" s="139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</row>
    <row r="324" spans="1:25" ht="15.75" customHeight="1" x14ac:dyDescent="0.25">
      <c r="A324" s="139"/>
      <c r="B324" s="139"/>
      <c r="C324" s="139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</row>
    <row r="325" spans="1:25" ht="15.75" customHeight="1" x14ac:dyDescent="0.25">
      <c r="A325" s="139"/>
      <c r="B325" s="139"/>
      <c r="C325" s="139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</row>
    <row r="326" spans="1:25" ht="15.75" customHeight="1" x14ac:dyDescent="0.25">
      <c r="A326" s="139"/>
      <c r="B326" s="139"/>
      <c r="C326" s="139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</row>
    <row r="327" spans="1:25" ht="15.75" customHeight="1" x14ac:dyDescent="0.25">
      <c r="A327" s="139"/>
      <c r="B327" s="139"/>
      <c r="C327" s="139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</row>
    <row r="328" spans="1:25" ht="15.75" customHeight="1" x14ac:dyDescent="0.25">
      <c r="A328" s="139"/>
      <c r="B328" s="139"/>
      <c r="C328" s="139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</row>
    <row r="329" spans="1:25" ht="15.75" customHeight="1" x14ac:dyDescent="0.25">
      <c r="A329" s="139"/>
      <c r="B329" s="139"/>
      <c r="C329" s="139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</row>
    <row r="330" spans="1:25" ht="15.75" customHeight="1" x14ac:dyDescent="0.25">
      <c r="A330" s="139"/>
      <c r="B330" s="139"/>
      <c r="C330" s="139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</row>
    <row r="331" spans="1:25" ht="15.75" customHeight="1" x14ac:dyDescent="0.25">
      <c r="A331" s="139"/>
      <c r="B331" s="139"/>
      <c r="C331" s="139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</row>
    <row r="332" spans="1:25" ht="15.75" customHeight="1" x14ac:dyDescent="0.25">
      <c r="A332" s="139"/>
      <c r="B332" s="139"/>
      <c r="C332" s="139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</row>
    <row r="333" spans="1:25" ht="15.75" customHeight="1" x14ac:dyDescent="0.25">
      <c r="A333" s="139"/>
      <c r="B333" s="139"/>
      <c r="C333" s="139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</row>
    <row r="334" spans="1:25" ht="15.75" customHeight="1" x14ac:dyDescent="0.25">
      <c r="A334" s="139"/>
      <c r="B334" s="139"/>
      <c r="C334" s="139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</row>
    <row r="335" spans="1:25" ht="15.75" customHeight="1" x14ac:dyDescent="0.25">
      <c r="A335" s="139"/>
      <c r="B335" s="139"/>
      <c r="C335" s="139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</row>
    <row r="336" spans="1:25" ht="15.75" customHeight="1" x14ac:dyDescent="0.25">
      <c r="A336" s="139"/>
      <c r="B336" s="139"/>
      <c r="C336" s="139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</row>
    <row r="337" spans="1:25" ht="15.75" customHeight="1" x14ac:dyDescent="0.25">
      <c r="A337" s="139"/>
      <c r="B337" s="139"/>
      <c r="C337" s="139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</row>
    <row r="338" spans="1:25" ht="15.75" customHeight="1" x14ac:dyDescent="0.25">
      <c r="A338" s="139"/>
      <c r="B338" s="139"/>
      <c r="C338" s="139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</row>
    <row r="339" spans="1:25" ht="15.75" customHeight="1" x14ac:dyDescent="0.25">
      <c r="A339" s="139"/>
      <c r="B339" s="139"/>
      <c r="C339" s="139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</row>
    <row r="340" spans="1:25" ht="15.75" customHeight="1" x14ac:dyDescent="0.25">
      <c r="A340" s="139"/>
      <c r="B340" s="139"/>
      <c r="C340" s="139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</row>
    <row r="341" spans="1:25" ht="15.75" customHeight="1" x14ac:dyDescent="0.25">
      <c r="A341" s="139"/>
      <c r="B341" s="139"/>
      <c r="C341" s="139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</row>
    <row r="342" spans="1:25" ht="15.75" customHeight="1" x14ac:dyDescent="0.25">
      <c r="A342" s="139"/>
      <c r="B342" s="139"/>
      <c r="C342" s="139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</row>
    <row r="343" spans="1:25" ht="15.75" customHeight="1" x14ac:dyDescent="0.25">
      <c r="A343" s="139"/>
      <c r="B343" s="139"/>
      <c r="C343" s="139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</row>
    <row r="344" spans="1:25" ht="15.75" customHeight="1" x14ac:dyDescent="0.25">
      <c r="A344" s="139"/>
      <c r="B344" s="139"/>
      <c r="C344" s="139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</row>
    <row r="345" spans="1:25" ht="15.75" customHeight="1" x14ac:dyDescent="0.25">
      <c r="A345" s="139"/>
      <c r="B345" s="139"/>
      <c r="C345" s="139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</row>
    <row r="346" spans="1:25" ht="15.75" customHeight="1" x14ac:dyDescent="0.25">
      <c r="A346" s="139"/>
      <c r="B346" s="139"/>
      <c r="C346" s="139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</row>
    <row r="347" spans="1:25" ht="15.75" customHeight="1" x14ac:dyDescent="0.25">
      <c r="A347" s="139"/>
      <c r="B347" s="139"/>
      <c r="C347" s="139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</row>
    <row r="348" spans="1:25" ht="15.75" customHeight="1" x14ac:dyDescent="0.25">
      <c r="A348" s="139"/>
      <c r="B348" s="139"/>
      <c r="C348" s="139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</row>
    <row r="349" spans="1:25" ht="15.75" customHeight="1" x14ac:dyDescent="0.25">
      <c r="A349" s="139"/>
      <c r="B349" s="139"/>
      <c r="C349" s="139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</row>
    <row r="350" spans="1:25" ht="15.75" customHeight="1" x14ac:dyDescent="0.25">
      <c r="A350" s="139"/>
      <c r="B350" s="139"/>
      <c r="C350" s="139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</row>
    <row r="351" spans="1:25" ht="15.75" customHeight="1" x14ac:dyDescent="0.25">
      <c r="A351" s="139"/>
      <c r="B351" s="139"/>
      <c r="C351" s="139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</row>
    <row r="352" spans="1:25" ht="15.75" customHeight="1" x14ac:dyDescent="0.25">
      <c r="A352" s="139"/>
      <c r="B352" s="139"/>
      <c r="C352" s="139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</row>
    <row r="353" spans="1:25" ht="15.75" customHeight="1" x14ac:dyDescent="0.25">
      <c r="A353" s="139"/>
      <c r="B353" s="139"/>
      <c r="C353" s="139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</row>
    <row r="354" spans="1:25" ht="15.75" customHeight="1" x14ac:dyDescent="0.25">
      <c r="A354" s="139"/>
      <c r="B354" s="139"/>
      <c r="C354" s="139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</row>
    <row r="355" spans="1:25" ht="15.75" customHeight="1" x14ac:dyDescent="0.25">
      <c r="A355" s="139"/>
      <c r="B355" s="139"/>
      <c r="C355" s="139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</row>
    <row r="356" spans="1:25" ht="15.75" customHeight="1" x14ac:dyDescent="0.25">
      <c r="A356" s="139"/>
      <c r="B356" s="139"/>
      <c r="C356" s="139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</row>
    <row r="357" spans="1:25" ht="15.75" customHeight="1" x14ac:dyDescent="0.25">
      <c r="A357" s="139"/>
      <c r="B357" s="139"/>
      <c r="C357" s="139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</row>
    <row r="358" spans="1:25" ht="15.75" customHeight="1" x14ac:dyDescent="0.25">
      <c r="A358" s="139"/>
      <c r="B358" s="139"/>
      <c r="C358" s="139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</row>
    <row r="359" spans="1:25" ht="15.75" customHeight="1" x14ac:dyDescent="0.25">
      <c r="A359" s="139"/>
      <c r="B359" s="139"/>
      <c r="C359" s="139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</row>
    <row r="360" spans="1:25" ht="15.75" customHeight="1" x14ac:dyDescent="0.25">
      <c r="A360" s="139"/>
      <c r="B360" s="139"/>
      <c r="C360" s="139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</row>
    <row r="361" spans="1:25" ht="15.75" customHeight="1" x14ac:dyDescent="0.25">
      <c r="A361" s="139"/>
      <c r="B361" s="139"/>
      <c r="C361" s="139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</row>
    <row r="362" spans="1:25" ht="15.75" customHeight="1" x14ac:dyDescent="0.25">
      <c r="A362" s="139"/>
      <c r="B362" s="139"/>
      <c r="C362" s="139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</row>
    <row r="363" spans="1:25" ht="15.75" customHeight="1" x14ac:dyDescent="0.25">
      <c r="A363" s="139"/>
      <c r="B363" s="139"/>
      <c r="C363" s="139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</row>
    <row r="364" spans="1:25" ht="15.75" customHeight="1" x14ac:dyDescent="0.25">
      <c r="A364" s="139"/>
      <c r="B364" s="139"/>
      <c r="C364" s="139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</row>
    <row r="365" spans="1:25" ht="15.75" customHeight="1" x14ac:dyDescent="0.25">
      <c r="A365" s="139"/>
      <c r="B365" s="139"/>
      <c r="C365" s="139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</row>
    <row r="366" spans="1:25" ht="15.75" customHeight="1" x14ac:dyDescent="0.25">
      <c r="A366" s="139"/>
      <c r="B366" s="139"/>
      <c r="C366" s="139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</row>
    <row r="367" spans="1:25" ht="15.75" customHeight="1" x14ac:dyDescent="0.25">
      <c r="A367" s="139"/>
      <c r="B367" s="139"/>
      <c r="C367" s="139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</row>
    <row r="368" spans="1:25" ht="15.75" customHeight="1" x14ac:dyDescent="0.25">
      <c r="A368" s="139"/>
      <c r="B368" s="139"/>
      <c r="C368" s="139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</row>
    <row r="369" spans="1:25" ht="15.75" customHeight="1" x14ac:dyDescent="0.25">
      <c r="A369" s="139"/>
      <c r="B369" s="139"/>
      <c r="C369" s="139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</row>
    <row r="370" spans="1:25" ht="15.75" customHeight="1" x14ac:dyDescent="0.25">
      <c r="A370" s="139"/>
      <c r="B370" s="139"/>
      <c r="C370" s="139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</row>
    <row r="371" spans="1:25" ht="15.75" customHeight="1" x14ac:dyDescent="0.25">
      <c r="A371" s="139"/>
      <c r="B371" s="139"/>
      <c r="C371" s="139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</row>
    <row r="372" spans="1:25" ht="15.75" customHeight="1" x14ac:dyDescent="0.25">
      <c r="A372" s="139"/>
      <c r="B372" s="139"/>
      <c r="C372" s="139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</row>
    <row r="373" spans="1:25" ht="15.75" customHeight="1" x14ac:dyDescent="0.25">
      <c r="A373" s="139"/>
      <c r="B373" s="139"/>
      <c r="C373" s="139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</row>
    <row r="374" spans="1:25" ht="15.75" customHeight="1" x14ac:dyDescent="0.25">
      <c r="A374" s="139"/>
      <c r="B374" s="139"/>
      <c r="C374" s="139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</row>
    <row r="375" spans="1:25" ht="15.75" customHeight="1" x14ac:dyDescent="0.25">
      <c r="A375" s="139"/>
      <c r="B375" s="139"/>
      <c r="C375" s="139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</row>
    <row r="376" spans="1:25" ht="15.75" customHeight="1" x14ac:dyDescent="0.25">
      <c r="A376" s="139"/>
      <c r="B376" s="139"/>
      <c r="C376" s="139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</row>
    <row r="377" spans="1:25" ht="15.75" customHeight="1" x14ac:dyDescent="0.25">
      <c r="A377" s="139"/>
      <c r="B377" s="139"/>
      <c r="C377" s="139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</row>
    <row r="378" spans="1:25" ht="15.75" customHeight="1" x14ac:dyDescent="0.25">
      <c r="A378" s="139"/>
      <c r="B378" s="139"/>
      <c r="C378" s="139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</row>
    <row r="379" spans="1:25" ht="15.75" customHeight="1" x14ac:dyDescent="0.25">
      <c r="A379" s="139"/>
      <c r="B379" s="139"/>
      <c r="C379" s="139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</row>
    <row r="380" spans="1:25" ht="15.75" customHeight="1" x14ac:dyDescent="0.25">
      <c r="A380" s="139"/>
      <c r="B380" s="139"/>
      <c r="C380" s="139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</row>
    <row r="381" spans="1:25" ht="15.75" customHeight="1" x14ac:dyDescent="0.25">
      <c r="A381" s="139"/>
      <c r="B381" s="139"/>
      <c r="C381" s="139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</row>
    <row r="382" spans="1:25" ht="15.75" customHeight="1" x14ac:dyDescent="0.25">
      <c r="A382" s="139"/>
      <c r="B382" s="139"/>
      <c r="C382" s="139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</row>
    <row r="383" spans="1:25" ht="15.75" customHeight="1" x14ac:dyDescent="0.25">
      <c r="A383" s="139"/>
      <c r="B383" s="139"/>
      <c r="C383" s="139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</row>
    <row r="384" spans="1:25" ht="15.75" customHeight="1" x14ac:dyDescent="0.25">
      <c r="A384" s="139"/>
      <c r="B384" s="139"/>
      <c r="C384" s="139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</row>
    <row r="385" spans="1:25" ht="15.75" customHeight="1" x14ac:dyDescent="0.25">
      <c r="A385" s="139"/>
      <c r="B385" s="139"/>
      <c r="C385" s="139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</row>
    <row r="386" spans="1:25" ht="15.75" customHeight="1" x14ac:dyDescent="0.25">
      <c r="A386" s="139"/>
      <c r="B386" s="139"/>
      <c r="C386" s="139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</row>
    <row r="387" spans="1:25" ht="15.75" customHeight="1" x14ac:dyDescent="0.25">
      <c r="A387" s="139"/>
      <c r="B387" s="139"/>
      <c r="C387" s="139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/>
    </row>
    <row r="388" spans="1:25" ht="15.75" customHeight="1" x14ac:dyDescent="0.25">
      <c r="A388" s="139"/>
      <c r="B388" s="139"/>
      <c r="C388" s="139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</row>
    <row r="389" spans="1:25" ht="15.75" customHeight="1" x14ac:dyDescent="0.25">
      <c r="A389" s="139"/>
      <c r="B389" s="139"/>
      <c r="C389" s="139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</row>
    <row r="390" spans="1:25" ht="15.75" customHeight="1" x14ac:dyDescent="0.25">
      <c r="A390" s="139"/>
      <c r="B390" s="139"/>
      <c r="C390" s="139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39"/>
      <c r="Q390" s="139"/>
      <c r="R390" s="139"/>
      <c r="S390" s="139"/>
      <c r="T390" s="139"/>
      <c r="U390" s="139"/>
      <c r="V390" s="139"/>
      <c r="W390" s="139"/>
      <c r="X390" s="139"/>
      <c r="Y390" s="139"/>
    </row>
    <row r="391" spans="1:25" ht="15.75" customHeight="1" x14ac:dyDescent="0.25">
      <c r="A391" s="139"/>
      <c r="B391" s="139"/>
      <c r="C391" s="139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</row>
    <row r="392" spans="1:25" ht="15.75" customHeight="1" x14ac:dyDescent="0.25">
      <c r="A392" s="139"/>
      <c r="B392" s="139"/>
      <c r="C392" s="139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</row>
    <row r="393" spans="1:25" ht="15.75" customHeight="1" x14ac:dyDescent="0.25">
      <c r="A393" s="139"/>
      <c r="B393" s="139"/>
      <c r="C393" s="139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</row>
    <row r="394" spans="1:25" ht="15.75" customHeight="1" x14ac:dyDescent="0.25">
      <c r="A394" s="139"/>
      <c r="B394" s="139"/>
      <c r="C394" s="139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</row>
    <row r="395" spans="1:25" ht="15.75" customHeight="1" x14ac:dyDescent="0.25">
      <c r="A395" s="139"/>
      <c r="B395" s="139"/>
      <c r="C395" s="139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</row>
    <row r="396" spans="1:25" ht="15.75" customHeight="1" x14ac:dyDescent="0.25">
      <c r="A396" s="139"/>
      <c r="B396" s="139"/>
      <c r="C396" s="139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</row>
    <row r="397" spans="1:25" ht="15.75" customHeight="1" x14ac:dyDescent="0.25">
      <c r="A397" s="139"/>
      <c r="B397" s="139"/>
      <c r="C397" s="139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</row>
    <row r="398" spans="1:25" ht="15.75" customHeight="1" x14ac:dyDescent="0.25">
      <c r="A398" s="139"/>
      <c r="B398" s="139"/>
      <c r="C398" s="139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</row>
    <row r="399" spans="1:25" ht="15.75" customHeight="1" x14ac:dyDescent="0.25">
      <c r="A399" s="139"/>
      <c r="B399" s="139"/>
      <c r="C399" s="139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</row>
    <row r="400" spans="1:25" ht="15.75" customHeight="1" x14ac:dyDescent="0.25">
      <c r="A400" s="139"/>
      <c r="B400" s="139"/>
      <c r="C400" s="139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</row>
    <row r="401" spans="1:25" ht="15.75" customHeight="1" x14ac:dyDescent="0.25">
      <c r="A401" s="139"/>
      <c r="B401" s="139"/>
      <c r="C401" s="139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</row>
    <row r="402" spans="1:25" ht="15.75" customHeight="1" x14ac:dyDescent="0.25">
      <c r="A402" s="139"/>
      <c r="B402" s="139"/>
      <c r="C402" s="139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</row>
    <row r="403" spans="1:25" ht="15.75" customHeight="1" x14ac:dyDescent="0.25">
      <c r="A403" s="139"/>
      <c r="B403" s="139"/>
      <c r="C403" s="139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</row>
    <row r="404" spans="1:25" ht="15.75" customHeight="1" x14ac:dyDescent="0.25">
      <c r="A404" s="139"/>
      <c r="B404" s="139"/>
      <c r="C404" s="139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</row>
    <row r="405" spans="1:25" ht="15.75" customHeight="1" x14ac:dyDescent="0.25">
      <c r="A405" s="139"/>
      <c r="B405" s="139"/>
      <c r="C405" s="139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</row>
    <row r="406" spans="1:25" ht="15.75" customHeight="1" x14ac:dyDescent="0.25">
      <c r="A406" s="139"/>
      <c r="B406" s="139"/>
      <c r="C406" s="139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</row>
    <row r="407" spans="1:25" ht="15.75" customHeight="1" x14ac:dyDescent="0.25">
      <c r="A407" s="139"/>
      <c r="B407" s="139"/>
      <c r="C407" s="139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</row>
    <row r="408" spans="1:25" ht="15.75" customHeight="1" x14ac:dyDescent="0.25">
      <c r="A408" s="139"/>
      <c r="B408" s="139"/>
      <c r="C408" s="139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</row>
    <row r="409" spans="1:25" ht="15.75" customHeight="1" x14ac:dyDescent="0.25">
      <c r="A409" s="139"/>
      <c r="B409" s="139"/>
      <c r="C409" s="139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</row>
    <row r="410" spans="1:25" ht="15.75" customHeight="1" x14ac:dyDescent="0.25">
      <c r="A410" s="139"/>
      <c r="B410" s="139"/>
      <c r="C410" s="139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</row>
    <row r="411" spans="1:25" ht="15.75" customHeight="1" x14ac:dyDescent="0.25">
      <c r="A411" s="139"/>
      <c r="B411" s="139"/>
      <c r="C411" s="139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</row>
    <row r="412" spans="1:25" ht="15.75" customHeight="1" x14ac:dyDescent="0.25">
      <c r="A412" s="139"/>
      <c r="B412" s="139"/>
      <c r="C412" s="139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</row>
    <row r="413" spans="1:25" ht="15.75" customHeight="1" x14ac:dyDescent="0.25">
      <c r="A413" s="139"/>
      <c r="B413" s="139"/>
      <c r="C413" s="139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</row>
    <row r="414" spans="1:25" ht="15.75" customHeight="1" x14ac:dyDescent="0.25">
      <c r="A414" s="139"/>
      <c r="B414" s="139"/>
      <c r="C414" s="139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</row>
    <row r="415" spans="1:25" ht="15.75" customHeight="1" x14ac:dyDescent="0.25">
      <c r="A415" s="139"/>
      <c r="B415" s="139"/>
      <c r="C415" s="139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</row>
    <row r="416" spans="1:25" ht="15.75" customHeight="1" x14ac:dyDescent="0.25">
      <c r="A416" s="139"/>
      <c r="B416" s="139"/>
      <c r="C416" s="139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</row>
    <row r="417" spans="1:25" ht="15.75" customHeight="1" x14ac:dyDescent="0.25">
      <c r="A417" s="139"/>
      <c r="B417" s="139"/>
      <c r="C417" s="139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</row>
    <row r="418" spans="1:25" ht="15.75" customHeight="1" x14ac:dyDescent="0.25">
      <c r="A418" s="139"/>
      <c r="B418" s="139"/>
      <c r="C418" s="139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</row>
    <row r="419" spans="1:25" ht="15.75" customHeight="1" x14ac:dyDescent="0.25">
      <c r="A419" s="139"/>
      <c r="B419" s="139"/>
      <c r="C419" s="139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</row>
    <row r="420" spans="1:25" ht="15.75" customHeight="1" x14ac:dyDescent="0.25">
      <c r="A420" s="139"/>
      <c r="B420" s="139"/>
      <c r="C420" s="139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</row>
    <row r="421" spans="1:25" ht="15.75" customHeight="1" x14ac:dyDescent="0.25">
      <c r="A421" s="139"/>
      <c r="B421" s="139"/>
      <c r="C421" s="139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</row>
    <row r="422" spans="1:25" ht="15.75" customHeight="1" x14ac:dyDescent="0.25">
      <c r="A422" s="139"/>
      <c r="B422" s="139"/>
      <c r="C422" s="139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</row>
    <row r="423" spans="1:25" ht="15.75" customHeight="1" x14ac:dyDescent="0.25">
      <c r="A423" s="139"/>
      <c r="B423" s="139"/>
      <c r="C423" s="139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</row>
    <row r="424" spans="1:25" ht="15.75" customHeight="1" x14ac:dyDescent="0.25">
      <c r="A424" s="139"/>
      <c r="B424" s="139"/>
      <c r="C424" s="139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</row>
    <row r="425" spans="1:25" ht="15.75" customHeight="1" x14ac:dyDescent="0.25">
      <c r="A425" s="139"/>
      <c r="B425" s="139"/>
      <c r="C425" s="139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</row>
    <row r="426" spans="1:25" ht="15.75" customHeight="1" x14ac:dyDescent="0.25">
      <c r="A426" s="139"/>
      <c r="B426" s="139"/>
      <c r="C426" s="139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</row>
    <row r="427" spans="1:25" ht="15.75" customHeight="1" x14ac:dyDescent="0.25">
      <c r="A427" s="139"/>
      <c r="B427" s="139"/>
      <c r="C427" s="139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</row>
    <row r="428" spans="1:25" ht="15.75" customHeight="1" x14ac:dyDescent="0.25">
      <c r="A428" s="139"/>
      <c r="B428" s="139"/>
      <c r="C428" s="139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</row>
    <row r="429" spans="1:25" ht="15.75" customHeight="1" x14ac:dyDescent="0.25">
      <c r="A429" s="139"/>
      <c r="B429" s="139"/>
      <c r="C429" s="139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</row>
    <row r="430" spans="1:25" ht="15.75" customHeight="1" x14ac:dyDescent="0.25">
      <c r="A430" s="139"/>
      <c r="B430" s="139"/>
      <c r="C430" s="139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</row>
    <row r="431" spans="1:25" ht="15.75" customHeight="1" x14ac:dyDescent="0.25">
      <c r="A431" s="139"/>
      <c r="B431" s="139"/>
      <c r="C431" s="139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</row>
    <row r="432" spans="1:25" ht="15.75" customHeight="1" x14ac:dyDescent="0.25">
      <c r="A432" s="139"/>
      <c r="B432" s="139"/>
      <c r="C432" s="139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</row>
    <row r="433" spans="1:25" ht="15.75" customHeight="1" x14ac:dyDescent="0.25">
      <c r="A433" s="139"/>
      <c r="B433" s="139"/>
      <c r="C433" s="139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</row>
    <row r="434" spans="1:25" ht="15.75" customHeight="1" x14ac:dyDescent="0.25">
      <c r="A434" s="139"/>
      <c r="B434" s="139"/>
      <c r="C434" s="139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</row>
    <row r="435" spans="1:25" ht="15.75" customHeight="1" x14ac:dyDescent="0.25">
      <c r="A435" s="139"/>
      <c r="B435" s="139"/>
      <c r="C435" s="139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</row>
    <row r="436" spans="1:25" ht="15.75" customHeight="1" x14ac:dyDescent="0.25">
      <c r="A436" s="139"/>
      <c r="B436" s="139"/>
      <c r="C436" s="139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</row>
    <row r="437" spans="1:25" ht="15.75" customHeight="1" x14ac:dyDescent="0.25">
      <c r="A437" s="139"/>
      <c r="B437" s="139"/>
      <c r="C437" s="139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</row>
    <row r="438" spans="1:25" ht="15.75" customHeight="1" x14ac:dyDescent="0.25">
      <c r="A438" s="139"/>
      <c r="B438" s="139"/>
      <c r="C438" s="139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</row>
    <row r="439" spans="1:25" ht="15.75" customHeight="1" x14ac:dyDescent="0.25">
      <c r="A439" s="139"/>
      <c r="B439" s="139"/>
      <c r="C439" s="139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</row>
    <row r="440" spans="1:25" ht="15.75" customHeight="1" x14ac:dyDescent="0.25">
      <c r="A440" s="139"/>
      <c r="B440" s="139"/>
      <c r="C440" s="139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</row>
    <row r="441" spans="1:25" ht="15.75" customHeight="1" x14ac:dyDescent="0.25">
      <c r="A441" s="139"/>
      <c r="B441" s="139"/>
      <c r="C441" s="139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</row>
    <row r="442" spans="1:25" ht="15.75" customHeight="1" x14ac:dyDescent="0.25">
      <c r="A442" s="139"/>
      <c r="B442" s="139"/>
      <c r="C442" s="139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</row>
    <row r="443" spans="1:25" ht="15.75" customHeight="1" x14ac:dyDescent="0.25">
      <c r="A443" s="139"/>
      <c r="B443" s="139"/>
      <c r="C443" s="139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</row>
    <row r="444" spans="1:25" ht="15.75" customHeight="1" x14ac:dyDescent="0.25">
      <c r="A444" s="139"/>
      <c r="B444" s="139"/>
      <c r="C444" s="139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</row>
    <row r="445" spans="1:25" ht="15.75" customHeight="1" x14ac:dyDescent="0.25">
      <c r="A445" s="139"/>
      <c r="B445" s="139"/>
      <c r="C445" s="139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</row>
    <row r="446" spans="1:25" ht="15.75" customHeight="1" x14ac:dyDescent="0.25">
      <c r="A446" s="139"/>
      <c r="B446" s="139"/>
      <c r="C446" s="139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</row>
    <row r="447" spans="1:25" ht="15.75" customHeight="1" x14ac:dyDescent="0.25">
      <c r="A447" s="139"/>
      <c r="B447" s="139"/>
      <c r="C447" s="139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</row>
    <row r="448" spans="1:25" ht="15.75" customHeight="1" x14ac:dyDescent="0.25">
      <c r="A448" s="139"/>
      <c r="B448" s="139"/>
      <c r="C448" s="139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</row>
    <row r="449" spans="1:25" ht="15.75" customHeight="1" x14ac:dyDescent="0.25">
      <c r="A449" s="139"/>
      <c r="B449" s="139"/>
      <c r="C449" s="139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</row>
    <row r="450" spans="1:25" ht="15.75" customHeight="1" x14ac:dyDescent="0.25">
      <c r="A450" s="139"/>
      <c r="B450" s="139"/>
      <c r="C450" s="139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</row>
    <row r="451" spans="1:25" ht="15.75" customHeight="1" x14ac:dyDescent="0.25">
      <c r="A451" s="139"/>
      <c r="B451" s="139"/>
      <c r="C451" s="139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</row>
    <row r="452" spans="1:25" ht="15.75" customHeight="1" x14ac:dyDescent="0.25">
      <c r="A452" s="139"/>
      <c r="B452" s="139"/>
      <c r="C452" s="139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</row>
    <row r="453" spans="1:25" ht="15.75" customHeight="1" x14ac:dyDescent="0.25">
      <c r="A453" s="139"/>
      <c r="B453" s="139"/>
      <c r="C453" s="139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</row>
    <row r="454" spans="1:25" ht="15.75" customHeight="1" x14ac:dyDescent="0.25">
      <c r="A454" s="139"/>
      <c r="B454" s="139"/>
      <c r="C454" s="139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</row>
    <row r="455" spans="1:25" ht="15.75" customHeight="1" x14ac:dyDescent="0.25">
      <c r="A455" s="139"/>
      <c r="B455" s="139"/>
      <c r="C455" s="139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</row>
    <row r="456" spans="1:25" ht="15.75" customHeight="1" x14ac:dyDescent="0.25">
      <c r="A456" s="139"/>
      <c r="B456" s="139"/>
      <c r="C456" s="139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</row>
    <row r="457" spans="1:25" ht="15.75" customHeight="1" x14ac:dyDescent="0.25">
      <c r="A457" s="139"/>
      <c r="B457" s="139"/>
      <c r="C457" s="139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</row>
    <row r="458" spans="1:25" ht="15.75" customHeight="1" x14ac:dyDescent="0.25">
      <c r="A458" s="139"/>
      <c r="B458" s="139"/>
      <c r="C458" s="139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</row>
    <row r="459" spans="1:25" ht="15.75" customHeight="1" x14ac:dyDescent="0.25">
      <c r="A459" s="139"/>
      <c r="B459" s="139"/>
      <c r="C459" s="139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</row>
    <row r="460" spans="1:25" ht="15.75" customHeight="1" x14ac:dyDescent="0.25">
      <c r="A460" s="139"/>
      <c r="B460" s="139"/>
      <c r="C460" s="139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</row>
    <row r="461" spans="1:25" ht="15.75" customHeight="1" x14ac:dyDescent="0.25">
      <c r="A461" s="139"/>
      <c r="B461" s="139"/>
      <c r="C461" s="139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</row>
    <row r="462" spans="1:25" ht="15.75" customHeight="1" x14ac:dyDescent="0.25">
      <c r="A462" s="139"/>
      <c r="B462" s="139"/>
      <c r="C462" s="139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</row>
    <row r="463" spans="1:25" ht="15.75" customHeight="1" x14ac:dyDescent="0.25">
      <c r="A463" s="139"/>
      <c r="B463" s="139"/>
      <c r="C463" s="139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</row>
    <row r="464" spans="1:25" ht="15.75" customHeight="1" x14ac:dyDescent="0.25">
      <c r="A464" s="139"/>
      <c r="B464" s="139"/>
      <c r="C464" s="139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</row>
    <row r="465" spans="1:25" ht="15.75" customHeight="1" x14ac:dyDescent="0.25">
      <c r="A465" s="139"/>
      <c r="B465" s="139"/>
      <c r="C465" s="139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</row>
    <row r="466" spans="1:25" ht="15.75" customHeight="1" x14ac:dyDescent="0.25">
      <c r="A466" s="139"/>
      <c r="B466" s="139"/>
      <c r="C466" s="139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</row>
    <row r="467" spans="1:25" ht="15.75" customHeight="1" x14ac:dyDescent="0.25">
      <c r="A467" s="139"/>
      <c r="B467" s="139"/>
      <c r="C467" s="139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</row>
    <row r="468" spans="1:25" ht="15.75" customHeight="1" x14ac:dyDescent="0.25">
      <c r="A468" s="139"/>
      <c r="B468" s="139"/>
      <c r="C468" s="139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</row>
    <row r="469" spans="1:25" ht="15.75" customHeight="1" x14ac:dyDescent="0.25">
      <c r="A469" s="139"/>
      <c r="B469" s="139"/>
      <c r="C469" s="139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</row>
    <row r="470" spans="1:25" ht="15.75" customHeight="1" x14ac:dyDescent="0.25">
      <c r="A470" s="139"/>
      <c r="B470" s="139"/>
      <c r="C470" s="139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</row>
    <row r="471" spans="1:25" ht="15.75" customHeight="1" x14ac:dyDescent="0.25">
      <c r="A471" s="139"/>
      <c r="B471" s="139"/>
      <c r="C471" s="139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</row>
    <row r="472" spans="1:25" ht="15.75" customHeight="1" x14ac:dyDescent="0.25">
      <c r="A472" s="139"/>
      <c r="B472" s="139"/>
      <c r="C472" s="139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</row>
    <row r="473" spans="1:25" ht="15.75" customHeight="1" x14ac:dyDescent="0.25">
      <c r="A473" s="139"/>
      <c r="B473" s="139"/>
      <c r="C473" s="139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</row>
    <row r="474" spans="1:25" ht="15.75" customHeight="1" x14ac:dyDescent="0.25">
      <c r="A474" s="139"/>
      <c r="B474" s="139"/>
      <c r="C474" s="139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</row>
    <row r="475" spans="1:25" ht="15.75" customHeight="1" x14ac:dyDescent="0.25">
      <c r="A475" s="139"/>
      <c r="B475" s="139"/>
      <c r="C475" s="139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</row>
    <row r="476" spans="1:25" ht="15.75" customHeight="1" x14ac:dyDescent="0.25">
      <c r="A476" s="139"/>
      <c r="B476" s="139"/>
      <c r="C476" s="139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</row>
    <row r="477" spans="1:25" ht="15.75" customHeight="1" x14ac:dyDescent="0.25">
      <c r="A477" s="139"/>
      <c r="B477" s="139"/>
      <c r="C477" s="139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</row>
    <row r="478" spans="1:25" ht="15.75" customHeight="1" x14ac:dyDescent="0.25">
      <c r="A478" s="139"/>
      <c r="B478" s="139"/>
      <c r="C478" s="139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</row>
    <row r="479" spans="1:25" ht="15.75" customHeight="1" x14ac:dyDescent="0.25">
      <c r="A479" s="139"/>
      <c r="B479" s="139"/>
      <c r="C479" s="139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</row>
    <row r="480" spans="1:25" ht="15.75" customHeight="1" x14ac:dyDescent="0.25">
      <c r="A480" s="139"/>
      <c r="B480" s="139"/>
      <c r="C480" s="139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</row>
    <row r="481" spans="1:25" ht="15.75" customHeight="1" x14ac:dyDescent="0.25">
      <c r="A481" s="139"/>
      <c r="B481" s="139"/>
      <c r="C481" s="139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</row>
    <row r="482" spans="1:25" ht="15.75" customHeight="1" x14ac:dyDescent="0.25">
      <c r="A482" s="139"/>
      <c r="B482" s="139"/>
      <c r="C482" s="139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</row>
    <row r="483" spans="1:25" ht="15.75" customHeight="1" x14ac:dyDescent="0.25">
      <c r="A483" s="139"/>
      <c r="B483" s="139"/>
      <c r="C483" s="139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</row>
    <row r="484" spans="1:25" ht="15.75" customHeight="1" x14ac:dyDescent="0.25">
      <c r="A484" s="139"/>
      <c r="B484" s="139"/>
      <c r="C484" s="139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</row>
    <row r="485" spans="1:25" ht="15.75" customHeight="1" x14ac:dyDescent="0.25">
      <c r="A485" s="139"/>
      <c r="B485" s="139"/>
      <c r="C485" s="139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</row>
    <row r="486" spans="1:25" ht="15.75" customHeight="1" x14ac:dyDescent="0.25">
      <c r="A486" s="139"/>
      <c r="B486" s="139"/>
      <c r="C486" s="139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</row>
    <row r="487" spans="1:25" ht="15.75" customHeight="1" x14ac:dyDescent="0.25">
      <c r="A487" s="139"/>
      <c r="B487" s="139"/>
      <c r="C487" s="139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</row>
    <row r="488" spans="1:25" ht="15.75" customHeight="1" x14ac:dyDescent="0.25">
      <c r="A488" s="139"/>
      <c r="B488" s="139"/>
      <c r="C488" s="139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</row>
    <row r="489" spans="1:25" ht="15.75" customHeight="1" x14ac:dyDescent="0.25">
      <c r="A489" s="139"/>
      <c r="B489" s="139"/>
      <c r="C489" s="139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</row>
    <row r="490" spans="1:25" ht="15.75" customHeight="1" x14ac:dyDescent="0.25">
      <c r="A490" s="139"/>
      <c r="B490" s="139"/>
      <c r="C490" s="139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</row>
    <row r="491" spans="1:25" ht="15.75" customHeight="1" x14ac:dyDescent="0.25">
      <c r="A491" s="139"/>
      <c r="B491" s="139"/>
      <c r="C491" s="139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</row>
    <row r="492" spans="1:25" ht="15.75" customHeight="1" x14ac:dyDescent="0.25">
      <c r="A492" s="139"/>
      <c r="B492" s="139"/>
      <c r="C492" s="139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</row>
    <row r="493" spans="1:25" ht="15.75" customHeight="1" x14ac:dyDescent="0.25">
      <c r="A493" s="139"/>
      <c r="B493" s="139"/>
      <c r="C493" s="139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</row>
    <row r="494" spans="1:25" ht="15.75" customHeight="1" x14ac:dyDescent="0.25">
      <c r="A494" s="139"/>
      <c r="B494" s="139"/>
      <c r="C494" s="139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</row>
    <row r="495" spans="1:25" ht="15.75" customHeight="1" x14ac:dyDescent="0.25">
      <c r="A495" s="139"/>
      <c r="B495" s="139"/>
      <c r="C495" s="139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</row>
    <row r="496" spans="1:25" ht="15.75" customHeight="1" x14ac:dyDescent="0.25">
      <c r="A496" s="139"/>
      <c r="B496" s="139"/>
      <c r="C496" s="139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</row>
    <row r="497" spans="1:25" ht="15.75" customHeight="1" x14ac:dyDescent="0.25">
      <c r="A497" s="139"/>
      <c r="B497" s="139"/>
      <c r="C497" s="139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</row>
    <row r="498" spans="1:25" ht="15.75" customHeight="1" x14ac:dyDescent="0.25">
      <c r="A498" s="139"/>
      <c r="B498" s="139"/>
      <c r="C498" s="139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</row>
    <row r="499" spans="1:25" ht="15.75" customHeight="1" x14ac:dyDescent="0.25">
      <c r="A499" s="139"/>
      <c r="B499" s="139"/>
      <c r="C499" s="139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</row>
    <row r="500" spans="1:25" ht="15.75" customHeight="1" x14ac:dyDescent="0.25">
      <c r="A500" s="139"/>
      <c r="B500" s="139"/>
      <c r="C500" s="139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39"/>
      <c r="Q500" s="139"/>
      <c r="R500" s="139"/>
      <c r="S500" s="139"/>
      <c r="T500" s="139"/>
      <c r="U500" s="139"/>
      <c r="V500" s="139"/>
      <c r="W500" s="139"/>
      <c r="X500" s="139"/>
      <c r="Y500" s="139"/>
    </row>
    <row r="501" spans="1:25" ht="15.75" customHeight="1" x14ac:dyDescent="0.25">
      <c r="A501" s="139"/>
      <c r="B501" s="139"/>
      <c r="C501" s="139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</row>
    <row r="502" spans="1:25" ht="15.75" customHeight="1" x14ac:dyDescent="0.25">
      <c r="A502" s="139"/>
      <c r="B502" s="139"/>
      <c r="C502" s="139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</row>
    <row r="503" spans="1:25" ht="15.75" customHeight="1" x14ac:dyDescent="0.25">
      <c r="A503" s="139"/>
      <c r="B503" s="139"/>
      <c r="C503" s="139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</row>
    <row r="504" spans="1:25" ht="15.75" customHeight="1" x14ac:dyDescent="0.25">
      <c r="A504" s="139"/>
      <c r="B504" s="139"/>
      <c r="C504" s="139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</row>
    <row r="505" spans="1:25" ht="15.75" customHeight="1" x14ac:dyDescent="0.25">
      <c r="A505" s="139"/>
      <c r="B505" s="139"/>
      <c r="C505" s="139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</row>
    <row r="506" spans="1:25" ht="15.75" customHeight="1" x14ac:dyDescent="0.25">
      <c r="A506" s="139"/>
      <c r="B506" s="139"/>
      <c r="C506" s="139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</row>
    <row r="507" spans="1:25" ht="15.75" customHeight="1" x14ac:dyDescent="0.25">
      <c r="A507" s="139"/>
      <c r="B507" s="139"/>
      <c r="C507" s="139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</row>
    <row r="508" spans="1:25" ht="15.75" customHeight="1" x14ac:dyDescent="0.25">
      <c r="A508" s="139"/>
      <c r="B508" s="139"/>
      <c r="C508" s="139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</row>
    <row r="509" spans="1:25" ht="15.75" customHeight="1" x14ac:dyDescent="0.25">
      <c r="A509" s="139"/>
      <c r="B509" s="139"/>
      <c r="C509" s="139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</row>
    <row r="510" spans="1:25" ht="15.75" customHeight="1" x14ac:dyDescent="0.25">
      <c r="A510" s="139"/>
      <c r="B510" s="139"/>
      <c r="C510" s="139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</row>
    <row r="511" spans="1:25" ht="15.75" customHeight="1" x14ac:dyDescent="0.25">
      <c r="A511" s="139"/>
      <c r="B511" s="139"/>
      <c r="C511" s="139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</row>
    <row r="512" spans="1:25" ht="15.75" customHeight="1" x14ac:dyDescent="0.25">
      <c r="A512" s="139"/>
      <c r="B512" s="139"/>
      <c r="C512" s="139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</row>
    <row r="513" spans="1:25" ht="15.75" customHeight="1" x14ac:dyDescent="0.25">
      <c r="A513" s="139"/>
      <c r="B513" s="139"/>
      <c r="C513" s="139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</row>
    <row r="514" spans="1:25" ht="15.75" customHeight="1" x14ac:dyDescent="0.25">
      <c r="A514" s="139"/>
      <c r="B514" s="139"/>
      <c r="C514" s="139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</row>
    <row r="515" spans="1:25" ht="15.75" customHeight="1" x14ac:dyDescent="0.25">
      <c r="A515" s="139"/>
      <c r="B515" s="139"/>
      <c r="C515" s="139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</row>
    <row r="516" spans="1:25" ht="15.75" customHeight="1" x14ac:dyDescent="0.25">
      <c r="A516" s="139"/>
      <c r="B516" s="139"/>
      <c r="C516" s="139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</row>
    <row r="517" spans="1:25" ht="15.75" customHeight="1" x14ac:dyDescent="0.25">
      <c r="A517" s="139"/>
      <c r="B517" s="139"/>
      <c r="C517" s="139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</row>
    <row r="518" spans="1:25" ht="15.75" customHeight="1" x14ac:dyDescent="0.25">
      <c r="A518" s="139"/>
      <c r="B518" s="139"/>
      <c r="C518" s="139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</row>
    <row r="519" spans="1:25" ht="15.75" customHeight="1" x14ac:dyDescent="0.25">
      <c r="A519" s="139"/>
      <c r="B519" s="139"/>
      <c r="C519" s="139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</row>
    <row r="520" spans="1:25" ht="15.75" customHeight="1" x14ac:dyDescent="0.25">
      <c r="A520" s="139"/>
      <c r="B520" s="139"/>
      <c r="C520" s="139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</row>
    <row r="521" spans="1:25" ht="15.75" customHeight="1" x14ac:dyDescent="0.25">
      <c r="A521" s="139"/>
      <c r="B521" s="139"/>
      <c r="C521" s="139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</row>
    <row r="522" spans="1:25" ht="15.75" customHeight="1" x14ac:dyDescent="0.25">
      <c r="A522" s="139"/>
      <c r="B522" s="139"/>
      <c r="C522" s="139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</row>
    <row r="523" spans="1:25" ht="15.75" customHeight="1" x14ac:dyDescent="0.25">
      <c r="A523" s="139"/>
      <c r="B523" s="139"/>
      <c r="C523" s="139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</row>
    <row r="524" spans="1:25" ht="15.75" customHeight="1" x14ac:dyDescent="0.25">
      <c r="A524" s="139"/>
      <c r="B524" s="139"/>
      <c r="C524" s="139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</row>
    <row r="525" spans="1:25" ht="15.75" customHeight="1" x14ac:dyDescent="0.25">
      <c r="A525" s="139"/>
      <c r="B525" s="139"/>
      <c r="C525" s="139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</row>
    <row r="526" spans="1:25" ht="15.75" customHeight="1" x14ac:dyDescent="0.25">
      <c r="A526" s="139"/>
      <c r="B526" s="139"/>
      <c r="C526" s="139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</row>
    <row r="527" spans="1:25" ht="15.75" customHeight="1" x14ac:dyDescent="0.25">
      <c r="A527" s="139"/>
      <c r="B527" s="139"/>
      <c r="C527" s="139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</row>
    <row r="528" spans="1:25" ht="15.75" customHeight="1" x14ac:dyDescent="0.25">
      <c r="A528" s="139"/>
      <c r="B528" s="139"/>
      <c r="C528" s="139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</row>
    <row r="529" spans="1:25" ht="15.75" customHeight="1" x14ac:dyDescent="0.25">
      <c r="A529" s="139"/>
      <c r="B529" s="139"/>
      <c r="C529" s="139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</row>
    <row r="530" spans="1:25" ht="15.75" customHeight="1" x14ac:dyDescent="0.25">
      <c r="A530" s="139"/>
      <c r="B530" s="139"/>
      <c r="C530" s="139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</row>
    <row r="531" spans="1:25" ht="15.75" customHeight="1" x14ac:dyDescent="0.25">
      <c r="A531" s="139"/>
      <c r="B531" s="139"/>
      <c r="C531" s="139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</row>
    <row r="532" spans="1:25" ht="15.75" customHeight="1" x14ac:dyDescent="0.25">
      <c r="A532" s="139"/>
      <c r="B532" s="139"/>
      <c r="C532" s="139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</row>
    <row r="533" spans="1:25" ht="15.75" customHeight="1" x14ac:dyDescent="0.25">
      <c r="A533" s="139"/>
      <c r="B533" s="139"/>
      <c r="C533" s="139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</row>
    <row r="534" spans="1:25" ht="15.75" customHeight="1" x14ac:dyDescent="0.25">
      <c r="A534" s="139"/>
      <c r="B534" s="139"/>
      <c r="C534" s="139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</row>
    <row r="535" spans="1:25" ht="15.75" customHeight="1" x14ac:dyDescent="0.25">
      <c r="A535" s="139"/>
      <c r="B535" s="139"/>
      <c r="C535" s="139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</row>
    <row r="536" spans="1:25" ht="15.75" customHeight="1" x14ac:dyDescent="0.25">
      <c r="A536" s="139"/>
      <c r="B536" s="139"/>
      <c r="C536" s="139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</row>
    <row r="537" spans="1:25" ht="15.75" customHeight="1" x14ac:dyDescent="0.25">
      <c r="A537" s="139"/>
      <c r="B537" s="139"/>
      <c r="C537" s="139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</row>
    <row r="538" spans="1:25" ht="15.75" customHeight="1" x14ac:dyDescent="0.25">
      <c r="A538" s="139"/>
      <c r="B538" s="139"/>
      <c r="C538" s="139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</row>
    <row r="539" spans="1:25" ht="15.75" customHeight="1" x14ac:dyDescent="0.25">
      <c r="A539" s="139"/>
      <c r="B539" s="139"/>
      <c r="C539" s="139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</row>
    <row r="540" spans="1:25" ht="15.75" customHeight="1" x14ac:dyDescent="0.25">
      <c r="A540" s="139"/>
      <c r="B540" s="139"/>
      <c r="C540" s="139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</row>
    <row r="541" spans="1:25" ht="15.75" customHeight="1" x14ac:dyDescent="0.25">
      <c r="A541" s="139"/>
      <c r="B541" s="139"/>
      <c r="C541" s="139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</row>
    <row r="542" spans="1:25" ht="15.75" customHeight="1" x14ac:dyDescent="0.25">
      <c r="A542" s="139"/>
      <c r="B542" s="139"/>
      <c r="C542" s="139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</row>
    <row r="543" spans="1:25" ht="15.75" customHeight="1" x14ac:dyDescent="0.25">
      <c r="A543" s="139"/>
      <c r="B543" s="139"/>
      <c r="C543" s="139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</row>
    <row r="544" spans="1:25" ht="15.75" customHeight="1" x14ac:dyDescent="0.25">
      <c r="A544" s="139"/>
      <c r="B544" s="139"/>
      <c r="C544" s="139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</row>
    <row r="545" spans="1:25" ht="15.75" customHeight="1" x14ac:dyDescent="0.25">
      <c r="A545" s="139"/>
      <c r="B545" s="139"/>
      <c r="C545" s="139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</row>
    <row r="546" spans="1:25" ht="15.75" customHeight="1" x14ac:dyDescent="0.25">
      <c r="A546" s="139"/>
      <c r="B546" s="139"/>
      <c r="C546" s="139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</row>
    <row r="547" spans="1:25" ht="15.75" customHeight="1" x14ac:dyDescent="0.25">
      <c r="A547" s="139"/>
      <c r="B547" s="139"/>
      <c r="C547" s="139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</row>
    <row r="548" spans="1:25" ht="15.75" customHeight="1" x14ac:dyDescent="0.25">
      <c r="A548" s="139"/>
      <c r="B548" s="139"/>
      <c r="C548" s="139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</row>
    <row r="549" spans="1:25" ht="15.75" customHeight="1" x14ac:dyDescent="0.25">
      <c r="A549" s="139"/>
      <c r="B549" s="139"/>
      <c r="C549" s="139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</row>
    <row r="550" spans="1:25" ht="15.75" customHeight="1" x14ac:dyDescent="0.25">
      <c r="A550" s="139"/>
      <c r="B550" s="139"/>
      <c r="C550" s="139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</row>
    <row r="551" spans="1:25" ht="15.75" customHeight="1" x14ac:dyDescent="0.25">
      <c r="A551" s="139"/>
      <c r="B551" s="139"/>
      <c r="C551" s="139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</row>
    <row r="552" spans="1:25" ht="15.75" customHeight="1" x14ac:dyDescent="0.25">
      <c r="A552" s="139"/>
      <c r="B552" s="139"/>
      <c r="C552" s="139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</row>
    <row r="553" spans="1:25" ht="15.75" customHeight="1" x14ac:dyDescent="0.25">
      <c r="A553" s="139"/>
      <c r="B553" s="139"/>
      <c r="C553" s="139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</row>
    <row r="554" spans="1:25" ht="15.75" customHeight="1" x14ac:dyDescent="0.25">
      <c r="A554" s="139"/>
      <c r="B554" s="139"/>
      <c r="C554" s="139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</row>
    <row r="555" spans="1:25" ht="15.75" customHeight="1" x14ac:dyDescent="0.25">
      <c r="A555" s="139"/>
      <c r="B555" s="139"/>
      <c r="C555" s="139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</row>
    <row r="556" spans="1:25" ht="15.75" customHeight="1" x14ac:dyDescent="0.25">
      <c r="A556" s="139"/>
      <c r="B556" s="139"/>
      <c r="C556" s="139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</row>
    <row r="557" spans="1:25" ht="15.75" customHeight="1" x14ac:dyDescent="0.25">
      <c r="A557" s="139"/>
      <c r="B557" s="139"/>
      <c r="C557" s="139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</row>
    <row r="558" spans="1:25" ht="15.75" customHeight="1" x14ac:dyDescent="0.25">
      <c r="A558" s="139"/>
      <c r="B558" s="139"/>
      <c r="C558" s="139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</row>
    <row r="559" spans="1:25" ht="15.75" customHeight="1" x14ac:dyDescent="0.25">
      <c r="A559" s="139"/>
      <c r="B559" s="139"/>
      <c r="C559" s="139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</row>
    <row r="560" spans="1:25" ht="15.75" customHeight="1" x14ac:dyDescent="0.25">
      <c r="A560" s="139"/>
      <c r="B560" s="139"/>
      <c r="C560" s="139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</row>
    <row r="561" spans="1:25" ht="15.75" customHeight="1" x14ac:dyDescent="0.25">
      <c r="A561" s="139"/>
      <c r="B561" s="139"/>
      <c r="C561" s="139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</row>
    <row r="562" spans="1:25" ht="15.75" customHeight="1" x14ac:dyDescent="0.25">
      <c r="A562" s="139"/>
      <c r="B562" s="139"/>
      <c r="C562" s="139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</row>
    <row r="563" spans="1:25" ht="15.75" customHeight="1" x14ac:dyDescent="0.25">
      <c r="A563" s="139"/>
      <c r="B563" s="139"/>
      <c r="C563" s="139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</row>
    <row r="564" spans="1:25" ht="15.75" customHeight="1" x14ac:dyDescent="0.25">
      <c r="A564" s="139"/>
      <c r="B564" s="139"/>
      <c r="C564" s="139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</row>
    <row r="565" spans="1:25" ht="15.75" customHeight="1" x14ac:dyDescent="0.25">
      <c r="A565" s="139"/>
      <c r="B565" s="139"/>
      <c r="C565" s="139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</row>
    <row r="566" spans="1:25" ht="15.75" customHeight="1" x14ac:dyDescent="0.25">
      <c r="A566" s="139"/>
      <c r="B566" s="139"/>
      <c r="C566" s="139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</row>
    <row r="567" spans="1:25" ht="15.75" customHeight="1" x14ac:dyDescent="0.25">
      <c r="A567" s="139"/>
      <c r="B567" s="139"/>
      <c r="C567" s="139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</row>
    <row r="568" spans="1:25" ht="15.75" customHeight="1" x14ac:dyDescent="0.25">
      <c r="A568" s="139"/>
      <c r="B568" s="139"/>
      <c r="C568" s="139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</row>
    <row r="569" spans="1:25" ht="15.75" customHeight="1" x14ac:dyDescent="0.25">
      <c r="A569" s="139"/>
      <c r="B569" s="139"/>
      <c r="C569" s="139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</row>
    <row r="570" spans="1:25" ht="15.75" customHeight="1" x14ac:dyDescent="0.25">
      <c r="A570" s="139"/>
      <c r="B570" s="139"/>
      <c r="C570" s="139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</row>
    <row r="571" spans="1:25" ht="15.75" customHeight="1" x14ac:dyDescent="0.25">
      <c r="A571" s="139"/>
      <c r="B571" s="139"/>
      <c r="C571" s="139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</row>
    <row r="572" spans="1:25" ht="15.75" customHeight="1" x14ac:dyDescent="0.25">
      <c r="A572" s="139"/>
      <c r="B572" s="139"/>
      <c r="C572" s="139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</row>
    <row r="573" spans="1:25" ht="15.75" customHeight="1" x14ac:dyDescent="0.25">
      <c r="A573" s="139"/>
      <c r="B573" s="139"/>
      <c r="C573" s="139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</row>
    <row r="574" spans="1:25" ht="15.75" customHeight="1" x14ac:dyDescent="0.25">
      <c r="A574" s="139"/>
      <c r="B574" s="139"/>
      <c r="C574" s="139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</row>
    <row r="575" spans="1:25" ht="15.75" customHeight="1" x14ac:dyDescent="0.25">
      <c r="A575" s="139"/>
      <c r="B575" s="139"/>
      <c r="C575" s="139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</row>
    <row r="576" spans="1:25" ht="15.75" customHeight="1" x14ac:dyDescent="0.25">
      <c r="A576" s="139"/>
      <c r="B576" s="139"/>
      <c r="C576" s="139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</row>
    <row r="577" spans="1:25" ht="15.75" customHeight="1" x14ac:dyDescent="0.25">
      <c r="A577" s="139"/>
      <c r="B577" s="139"/>
      <c r="C577" s="139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</row>
    <row r="578" spans="1:25" ht="15.75" customHeight="1" x14ac:dyDescent="0.25">
      <c r="A578" s="139"/>
      <c r="B578" s="139"/>
      <c r="C578" s="139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</row>
    <row r="579" spans="1:25" ht="15.75" customHeight="1" x14ac:dyDescent="0.25">
      <c r="A579" s="139"/>
      <c r="B579" s="139"/>
      <c r="C579" s="139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</row>
    <row r="580" spans="1:25" ht="15.75" customHeight="1" x14ac:dyDescent="0.25">
      <c r="A580" s="139"/>
      <c r="B580" s="139"/>
      <c r="C580" s="139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</row>
    <row r="581" spans="1:25" ht="15.75" customHeight="1" x14ac:dyDescent="0.25">
      <c r="A581" s="139"/>
      <c r="B581" s="139"/>
      <c r="C581" s="139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</row>
    <row r="582" spans="1:25" ht="15.75" customHeight="1" x14ac:dyDescent="0.25">
      <c r="A582" s="139"/>
      <c r="B582" s="139"/>
      <c r="C582" s="139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</row>
    <row r="583" spans="1:25" ht="15.75" customHeight="1" x14ac:dyDescent="0.25">
      <c r="A583" s="139"/>
      <c r="B583" s="139"/>
      <c r="C583" s="139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</row>
    <row r="584" spans="1:25" ht="15.75" customHeight="1" x14ac:dyDescent="0.25">
      <c r="A584" s="139"/>
      <c r="B584" s="139"/>
      <c r="C584" s="139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</row>
    <row r="585" spans="1:25" ht="15.75" customHeight="1" x14ac:dyDescent="0.25">
      <c r="A585" s="139"/>
      <c r="B585" s="139"/>
      <c r="C585" s="139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</row>
    <row r="586" spans="1:25" ht="15.75" customHeight="1" x14ac:dyDescent="0.25">
      <c r="A586" s="139"/>
      <c r="B586" s="139"/>
      <c r="C586" s="139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</row>
    <row r="587" spans="1:25" ht="15.75" customHeight="1" x14ac:dyDescent="0.25">
      <c r="A587" s="139"/>
      <c r="B587" s="139"/>
      <c r="C587" s="139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</row>
    <row r="588" spans="1:25" ht="15.75" customHeight="1" x14ac:dyDescent="0.25">
      <c r="A588" s="139"/>
      <c r="B588" s="139"/>
      <c r="C588" s="139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</row>
    <row r="589" spans="1:25" ht="15.75" customHeight="1" x14ac:dyDescent="0.25">
      <c r="A589" s="139"/>
      <c r="B589" s="139"/>
      <c r="C589" s="139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</row>
    <row r="590" spans="1:25" ht="15.75" customHeight="1" x14ac:dyDescent="0.25">
      <c r="A590" s="139"/>
      <c r="B590" s="139"/>
      <c r="C590" s="139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</row>
    <row r="591" spans="1:25" ht="15.75" customHeight="1" x14ac:dyDescent="0.25">
      <c r="A591" s="139"/>
      <c r="B591" s="139"/>
      <c r="C591" s="139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</row>
    <row r="592" spans="1:25" ht="15.75" customHeight="1" x14ac:dyDescent="0.25">
      <c r="A592" s="139"/>
      <c r="B592" s="139"/>
      <c r="C592" s="139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</row>
    <row r="593" spans="1:25" ht="15.75" customHeight="1" x14ac:dyDescent="0.25">
      <c r="A593" s="139"/>
      <c r="B593" s="139"/>
      <c r="C593" s="139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</row>
    <row r="594" spans="1:25" ht="15.75" customHeight="1" x14ac:dyDescent="0.25">
      <c r="A594" s="139"/>
      <c r="B594" s="139"/>
      <c r="C594" s="139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</row>
    <row r="595" spans="1:25" ht="15.75" customHeight="1" x14ac:dyDescent="0.25">
      <c r="A595" s="139"/>
      <c r="B595" s="139"/>
      <c r="C595" s="139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</row>
    <row r="596" spans="1:25" ht="15.75" customHeight="1" x14ac:dyDescent="0.25">
      <c r="A596" s="139"/>
      <c r="B596" s="139"/>
      <c r="C596" s="139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</row>
    <row r="597" spans="1:25" ht="15.75" customHeight="1" x14ac:dyDescent="0.25">
      <c r="A597" s="139"/>
      <c r="B597" s="139"/>
      <c r="C597" s="139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</row>
    <row r="598" spans="1:25" ht="15.75" customHeight="1" x14ac:dyDescent="0.25">
      <c r="A598" s="139"/>
      <c r="B598" s="139"/>
      <c r="C598" s="139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</row>
    <row r="599" spans="1:25" ht="15.75" customHeight="1" x14ac:dyDescent="0.25">
      <c r="A599" s="139"/>
      <c r="B599" s="139"/>
      <c r="C599" s="139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</row>
    <row r="600" spans="1:25" ht="15.75" customHeight="1" x14ac:dyDescent="0.25">
      <c r="A600" s="139"/>
      <c r="B600" s="139"/>
      <c r="C600" s="139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</row>
    <row r="601" spans="1:25" ht="15.75" customHeight="1" x14ac:dyDescent="0.25">
      <c r="A601" s="139"/>
      <c r="B601" s="139"/>
      <c r="C601" s="139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</row>
    <row r="602" spans="1:25" ht="15.75" customHeight="1" x14ac:dyDescent="0.25">
      <c r="A602" s="139"/>
      <c r="B602" s="139"/>
      <c r="C602" s="139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</row>
    <row r="603" spans="1:25" ht="15.75" customHeight="1" x14ac:dyDescent="0.25">
      <c r="A603" s="139"/>
      <c r="B603" s="139"/>
      <c r="C603" s="139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</row>
    <row r="604" spans="1:25" ht="15.75" customHeight="1" x14ac:dyDescent="0.25">
      <c r="A604" s="139"/>
      <c r="B604" s="139"/>
      <c r="C604" s="139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</row>
    <row r="605" spans="1:25" ht="15.75" customHeight="1" x14ac:dyDescent="0.25">
      <c r="A605" s="139"/>
      <c r="B605" s="139"/>
      <c r="C605" s="139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</row>
    <row r="606" spans="1:25" ht="15.75" customHeight="1" x14ac:dyDescent="0.25">
      <c r="A606" s="139"/>
      <c r="B606" s="139"/>
      <c r="C606" s="139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</row>
    <row r="607" spans="1:25" ht="15.75" customHeight="1" x14ac:dyDescent="0.25">
      <c r="A607" s="139"/>
      <c r="B607" s="139"/>
      <c r="C607" s="139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</row>
    <row r="608" spans="1:25" ht="15.75" customHeight="1" x14ac:dyDescent="0.25">
      <c r="A608" s="139"/>
      <c r="B608" s="139"/>
      <c r="C608" s="139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</row>
    <row r="609" spans="1:25" ht="15.75" customHeight="1" x14ac:dyDescent="0.25">
      <c r="A609" s="139"/>
      <c r="B609" s="139"/>
      <c r="C609" s="139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</row>
    <row r="610" spans="1:25" ht="15.75" customHeight="1" x14ac:dyDescent="0.25">
      <c r="A610" s="139"/>
      <c r="B610" s="139"/>
      <c r="C610" s="139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</row>
    <row r="611" spans="1:25" ht="15.75" customHeight="1" x14ac:dyDescent="0.25">
      <c r="A611" s="139"/>
      <c r="B611" s="139"/>
      <c r="C611" s="139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</row>
    <row r="612" spans="1:25" ht="15.75" customHeight="1" x14ac:dyDescent="0.25">
      <c r="A612" s="139"/>
      <c r="B612" s="139"/>
      <c r="C612" s="139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</row>
    <row r="613" spans="1:25" ht="15.75" customHeight="1" x14ac:dyDescent="0.25">
      <c r="A613" s="139"/>
      <c r="B613" s="139"/>
      <c r="C613" s="139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</row>
    <row r="614" spans="1:25" ht="15.75" customHeight="1" x14ac:dyDescent="0.25">
      <c r="A614" s="139"/>
      <c r="B614" s="139"/>
      <c r="C614" s="139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</row>
    <row r="615" spans="1:25" ht="15.75" customHeight="1" x14ac:dyDescent="0.25">
      <c r="A615" s="139"/>
      <c r="B615" s="139"/>
      <c r="C615" s="139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</row>
    <row r="616" spans="1:25" ht="15.75" customHeight="1" x14ac:dyDescent="0.25">
      <c r="A616" s="139"/>
      <c r="B616" s="139"/>
      <c r="C616" s="139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</row>
    <row r="617" spans="1:25" ht="15.75" customHeight="1" x14ac:dyDescent="0.25">
      <c r="A617" s="139"/>
      <c r="B617" s="139"/>
      <c r="C617" s="139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</row>
    <row r="618" spans="1:25" ht="15.75" customHeight="1" x14ac:dyDescent="0.25">
      <c r="A618" s="139"/>
      <c r="B618" s="139"/>
      <c r="C618" s="139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</row>
    <row r="619" spans="1:25" ht="15.75" customHeight="1" x14ac:dyDescent="0.25">
      <c r="A619" s="139"/>
      <c r="B619" s="139"/>
      <c r="C619" s="139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</row>
    <row r="620" spans="1:25" ht="15.75" customHeight="1" x14ac:dyDescent="0.25">
      <c r="A620" s="139"/>
      <c r="B620" s="139"/>
      <c r="C620" s="139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</row>
    <row r="621" spans="1:25" ht="15.75" customHeight="1" x14ac:dyDescent="0.25">
      <c r="A621" s="139"/>
      <c r="B621" s="139"/>
      <c r="C621" s="139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</row>
    <row r="622" spans="1:25" ht="15.75" customHeight="1" x14ac:dyDescent="0.25">
      <c r="A622" s="139"/>
      <c r="B622" s="139"/>
      <c r="C622" s="139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</row>
    <row r="623" spans="1:25" ht="15.75" customHeight="1" x14ac:dyDescent="0.25">
      <c r="A623" s="139"/>
      <c r="B623" s="139"/>
      <c r="C623" s="139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</row>
    <row r="624" spans="1:25" ht="15.75" customHeight="1" x14ac:dyDescent="0.25">
      <c r="A624" s="139"/>
      <c r="B624" s="139"/>
      <c r="C624" s="139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</row>
    <row r="625" spans="1:25" ht="15.75" customHeight="1" x14ac:dyDescent="0.25">
      <c r="A625" s="139"/>
      <c r="B625" s="139"/>
      <c r="C625" s="139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</row>
    <row r="626" spans="1:25" ht="15.75" customHeight="1" x14ac:dyDescent="0.25">
      <c r="A626" s="139"/>
      <c r="B626" s="139"/>
      <c r="C626" s="139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</row>
    <row r="627" spans="1:25" ht="15.75" customHeight="1" x14ac:dyDescent="0.25">
      <c r="A627" s="139"/>
      <c r="B627" s="139"/>
      <c r="C627" s="139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</row>
    <row r="628" spans="1:25" ht="15.75" customHeight="1" x14ac:dyDescent="0.25">
      <c r="A628" s="139"/>
      <c r="B628" s="139"/>
      <c r="C628" s="139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</row>
    <row r="629" spans="1:25" ht="15.75" customHeight="1" x14ac:dyDescent="0.25">
      <c r="A629" s="139"/>
      <c r="B629" s="139"/>
      <c r="C629" s="139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</row>
    <row r="630" spans="1:25" ht="15.75" customHeight="1" x14ac:dyDescent="0.25">
      <c r="A630" s="139"/>
      <c r="B630" s="139"/>
      <c r="C630" s="139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</row>
    <row r="631" spans="1:25" ht="15.75" customHeight="1" x14ac:dyDescent="0.25">
      <c r="A631" s="139"/>
      <c r="B631" s="139"/>
      <c r="C631" s="139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39"/>
      <c r="Q631" s="139"/>
      <c r="R631" s="139"/>
      <c r="S631" s="139"/>
      <c r="T631" s="139"/>
      <c r="U631" s="139"/>
      <c r="V631" s="139"/>
      <c r="W631" s="139"/>
      <c r="X631" s="139"/>
      <c r="Y631" s="139"/>
    </row>
    <row r="632" spans="1:25" ht="15.75" customHeight="1" x14ac:dyDescent="0.25">
      <c r="A632" s="139"/>
      <c r="B632" s="139"/>
      <c r="C632" s="139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39"/>
      <c r="Q632" s="139"/>
      <c r="R632" s="139"/>
      <c r="S632" s="139"/>
      <c r="T632" s="139"/>
      <c r="U632" s="139"/>
      <c r="V632" s="139"/>
      <c r="W632" s="139"/>
      <c r="X632" s="139"/>
      <c r="Y632" s="139"/>
    </row>
    <row r="633" spans="1:25" ht="15.75" customHeight="1" x14ac:dyDescent="0.25">
      <c r="A633" s="139"/>
      <c r="B633" s="139"/>
      <c r="C633" s="139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39"/>
      <c r="Q633" s="139"/>
      <c r="R633" s="139"/>
      <c r="S633" s="139"/>
      <c r="T633" s="139"/>
      <c r="U633" s="139"/>
      <c r="V633" s="139"/>
      <c r="W633" s="139"/>
      <c r="X633" s="139"/>
      <c r="Y633" s="139"/>
    </row>
    <row r="634" spans="1:25" ht="15.75" customHeight="1" x14ac:dyDescent="0.25">
      <c r="A634" s="139"/>
      <c r="B634" s="139"/>
      <c r="C634" s="139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</row>
    <row r="635" spans="1:25" ht="15.75" customHeight="1" x14ac:dyDescent="0.25">
      <c r="A635" s="139"/>
      <c r="B635" s="139"/>
      <c r="C635" s="139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</row>
    <row r="636" spans="1:25" ht="15.75" customHeight="1" x14ac:dyDescent="0.25">
      <c r="A636" s="139"/>
      <c r="B636" s="139"/>
      <c r="C636" s="139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39"/>
      <c r="Q636" s="139"/>
      <c r="R636" s="139"/>
      <c r="S636" s="139"/>
      <c r="T636" s="139"/>
      <c r="U636" s="139"/>
      <c r="V636" s="139"/>
      <c r="W636" s="139"/>
      <c r="X636" s="139"/>
      <c r="Y636" s="139"/>
    </row>
    <row r="637" spans="1:25" ht="15.75" customHeight="1" x14ac:dyDescent="0.25">
      <c r="A637" s="139"/>
      <c r="B637" s="139"/>
      <c r="C637" s="139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39"/>
      <c r="Q637" s="139"/>
      <c r="R637" s="139"/>
      <c r="S637" s="139"/>
      <c r="T637" s="139"/>
      <c r="U637" s="139"/>
      <c r="V637" s="139"/>
      <c r="W637" s="139"/>
      <c r="X637" s="139"/>
      <c r="Y637" s="139"/>
    </row>
    <row r="638" spans="1:25" ht="15.75" customHeight="1" x14ac:dyDescent="0.25">
      <c r="A638" s="139"/>
      <c r="B638" s="139"/>
      <c r="C638" s="139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</row>
    <row r="639" spans="1:25" ht="15.75" customHeight="1" x14ac:dyDescent="0.25">
      <c r="A639" s="139"/>
      <c r="B639" s="139"/>
      <c r="C639" s="139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</row>
    <row r="640" spans="1:25" ht="15.75" customHeight="1" x14ac:dyDescent="0.25">
      <c r="A640" s="139"/>
      <c r="B640" s="139"/>
      <c r="C640" s="139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</row>
    <row r="641" spans="1:25" ht="15.75" customHeight="1" x14ac:dyDescent="0.25">
      <c r="A641" s="139"/>
      <c r="B641" s="139"/>
      <c r="C641" s="139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</row>
    <row r="642" spans="1:25" ht="15.75" customHeight="1" x14ac:dyDescent="0.25">
      <c r="A642" s="139"/>
      <c r="B642" s="139"/>
      <c r="C642" s="139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39"/>
      <c r="Q642" s="139"/>
      <c r="R642" s="139"/>
      <c r="S642" s="139"/>
      <c r="T642" s="139"/>
      <c r="U642" s="139"/>
      <c r="V642" s="139"/>
      <c r="W642" s="139"/>
      <c r="X642" s="139"/>
      <c r="Y642" s="139"/>
    </row>
    <row r="643" spans="1:25" ht="15.75" customHeight="1" x14ac:dyDescent="0.25">
      <c r="A643" s="139"/>
      <c r="B643" s="139"/>
      <c r="C643" s="139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</row>
    <row r="644" spans="1:25" ht="15.75" customHeight="1" x14ac:dyDescent="0.25">
      <c r="A644" s="139"/>
      <c r="B644" s="139"/>
      <c r="C644" s="139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</row>
    <row r="645" spans="1:25" ht="15.75" customHeight="1" x14ac:dyDescent="0.25">
      <c r="A645" s="139"/>
      <c r="B645" s="139"/>
      <c r="C645" s="139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</row>
    <row r="646" spans="1:25" ht="15.75" customHeight="1" x14ac:dyDescent="0.25">
      <c r="A646" s="139"/>
      <c r="B646" s="139"/>
      <c r="C646" s="139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</row>
    <row r="647" spans="1:25" ht="15.75" customHeight="1" x14ac:dyDescent="0.25">
      <c r="A647" s="139"/>
      <c r="B647" s="139"/>
      <c r="C647" s="139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</row>
    <row r="648" spans="1:25" ht="15.75" customHeight="1" x14ac:dyDescent="0.25">
      <c r="A648" s="139"/>
      <c r="B648" s="139"/>
      <c r="C648" s="139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39"/>
      <c r="Q648" s="139"/>
      <c r="R648" s="139"/>
      <c r="S648" s="139"/>
      <c r="T648" s="139"/>
      <c r="U648" s="139"/>
      <c r="V648" s="139"/>
      <c r="W648" s="139"/>
      <c r="X648" s="139"/>
      <c r="Y648" s="139"/>
    </row>
    <row r="649" spans="1:25" ht="15.75" customHeight="1" x14ac:dyDescent="0.25">
      <c r="A649" s="139"/>
      <c r="B649" s="139"/>
      <c r="C649" s="139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</row>
    <row r="650" spans="1:25" ht="15.75" customHeight="1" x14ac:dyDescent="0.25">
      <c r="A650" s="139"/>
      <c r="B650" s="139"/>
      <c r="C650" s="139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</row>
    <row r="651" spans="1:25" ht="15.75" customHeight="1" x14ac:dyDescent="0.25">
      <c r="A651" s="139"/>
      <c r="B651" s="139"/>
      <c r="C651" s="139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</row>
    <row r="652" spans="1:25" ht="15.75" customHeight="1" x14ac:dyDescent="0.25">
      <c r="A652" s="139"/>
      <c r="B652" s="139"/>
      <c r="C652" s="139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</row>
    <row r="653" spans="1:25" ht="15.75" customHeight="1" x14ac:dyDescent="0.25">
      <c r="A653" s="139"/>
      <c r="B653" s="139"/>
      <c r="C653" s="139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</row>
    <row r="654" spans="1:25" ht="15.75" customHeight="1" x14ac:dyDescent="0.25">
      <c r="A654" s="139"/>
      <c r="B654" s="139"/>
      <c r="C654" s="139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</row>
    <row r="655" spans="1:25" ht="15.75" customHeight="1" x14ac:dyDescent="0.25">
      <c r="A655" s="139"/>
      <c r="B655" s="139"/>
      <c r="C655" s="139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</row>
    <row r="656" spans="1:25" ht="15.75" customHeight="1" x14ac:dyDescent="0.25">
      <c r="A656" s="139"/>
      <c r="B656" s="139"/>
      <c r="C656" s="139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39"/>
      <c r="Q656" s="139"/>
      <c r="R656" s="139"/>
      <c r="S656" s="139"/>
      <c r="T656" s="139"/>
      <c r="U656" s="139"/>
      <c r="V656" s="139"/>
      <c r="W656" s="139"/>
      <c r="X656" s="139"/>
      <c r="Y656" s="139"/>
    </row>
    <row r="657" spans="1:25" ht="15.75" customHeight="1" x14ac:dyDescent="0.25">
      <c r="A657" s="139"/>
      <c r="B657" s="139"/>
      <c r="C657" s="139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</row>
    <row r="658" spans="1:25" ht="15.75" customHeight="1" x14ac:dyDescent="0.25">
      <c r="A658" s="139"/>
      <c r="B658" s="139"/>
      <c r="C658" s="139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</row>
    <row r="659" spans="1:25" ht="15.75" customHeight="1" x14ac:dyDescent="0.25">
      <c r="A659" s="139"/>
      <c r="B659" s="139"/>
      <c r="C659" s="139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</row>
    <row r="660" spans="1:25" ht="15.75" customHeight="1" x14ac:dyDescent="0.25">
      <c r="A660" s="139"/>
      <c r="B660" s="139"/>
      <c r="C660" s="139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</row>
    <row r="661" spans="1:25" ht="15.75" customHeight="1" x14ac:dyDescent="0.25">
      <c r="A661" s="139"/>
      <c r="B661" s="139"/>
      <c r="C661" s="139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</row>
    <row r="662" spans="1:25" ht="15.75" customHeight="1" x14ac:dyDescent="0.25">
      <c r="A662" s="139"/>
      <c r="B662" s="139"/>
      <c r="C662" s="139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</row>
    <row r="663" spans="1:25" ht="15.75" customHeight="1" x14ac:dyDescent="0.25">
      <c r="A663" s="139"/>
      <c r="B663" s="139"/>
      <c r="C663" s="139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39"/>
      <c r="Q663" s="139"/>
      <c r="R663" s="139"/>
      <c r="S663" s="139"/>
      <c r="T663" s="139"/>
      <c r="U663" s="139"/>
      <c r="V663" s="139"/>
      <c r="W663" s="139"/>
      <c r="X663" s="139"/>
      <c r="Y663" s="139"/>
    </row>
    <row r="664" spans="1:25" ht="15.75" customHeight="1" x14ac:dyDescent="0.25">
      <c r="A664" s="139"/>
      <c r="B664" s="139"/>
      <c r="C664" s="139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39"/>
      <c r="Q664" s="139"/>
      <c r="R664" s="139"/>
      <c r="S664" s="139"/>
      <c r="T664" s="139"/>
      <c r="U664" s="139"/>
      <c r="V664" s="139"/>
      <c r="W664" s="139"/>
      <c r="X664" s="139"/>
      <c r="Y664" s="139"/>
    </row>
    <row r="665" spans="1:25" ht="15.75" customHeight="1" x14ac:dyDescent="0.25">
      <c r="A665" s="139"/>
      <c r="B665" s="139"/>
      <c r="C665" s="139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</row>
    <row r="666" spans="1:25" ht="15.75" customHeight="1" x14ac:dyDescent="0.25">
      <c r="A666" s="139"/>
      <c r="B666" s="139"/>
      <c r="C666" s="139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</row>
    <row r="667" spans="1:25" ht="15.75" customHeight="1" x14ac:dyDescent="0.25">
      <c r="A667" s="139"/>
      <c r="B667" s="139"/>
      <c r="C667" s="139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</row>
    <row r="668" spans="1:25" ht="15.75" customHeight="1" x14ac:dyDescent="0.25">
      <c r="A668" s="139"/>
      <c r="B668" s="139"/>
      <c r="C668" s="139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39"/>
      <c r="Q668" s="139"/>
      <c r="R668" s="139"/>
      <c r="S668" s="139"/>
      <c r="T668" s="139"/>
      <c r="U668" s="139"/>
      <c r="V668" s="139"/>
      <c r="W668" s="139"/>
      <c r="X668" s="139"/>
      <c r="Y668" s="139"/>
    </row>
    <row r="669" spans="1:25" ht="15.75" customHeight="1" x14ac:dyDescent="0.25">
      <c r="A669" s="139"/>
      <c r="B669" s="139"/>
      <c r="C669" s="139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39"/>
      <c r="Q669" s="139"/>
      <c r="R669" s="139"/>
      <c r="S669" s="139"/>
      <c r="T669" s="139"/>
      <c r="U669" s="139"/>
      <c r="V669" s="139"/>
      <c r="W669" s="139"/>
      <c r="X669" s="139"/>
      <c r="Y669" s="139"/>
    </row>
    <row r="670" spans="1:25" ht="15.75" customHeight="1" x14ac:dyDescent="0.25">
      <c r="A670" s="139"/>
      <c r="B670" s="139"/>
      <c r="C670" s="139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39"/>
      <c r="Q670" s="139"/>
      <c r="R670" s="139"/>
      <c r="S670" s="139"/>
      <c r="T670" s="139"/>
      <c r="U670" s="139"/>
      <c r="V670" s="139"/>
      <c r="W670" s="139"/>
      <c r="X670" s="139"/>
      <c r="Y670" s="139"/>
    </row>
    <row r="671" spans="1:25" ht="15.75" customHeight="1" x14ac:dyDescent="0.25">
      <c r="A671" s="139"/>
      <c r="B671" s="139"/>
      <c r="C671" s="139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39"/>
      <c r="Q671" s="139"/>
      <c r="R671" s="139"/>
      <c r="S671" s="139"/>
      <c r="T671" s="139"/>
      <c r="U671" s="139"/>
      <c r="V671" s="139"/>
      <c r="W671" s="139"/>
      <c r="X671" s="139"/>
      <c r="Y671" s="139"/>
    </row>
    <row r="672" spans="1:25" ht="15.75" customHeight="1" x14ac:dyDescent="0.25">
      <c r="A672" s="139"/>
      <c r="B672" s="139"/>
      <c r="C672" s="139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39"/>
      <c r="Q672" s="139"/>
      <c r="R672" s="139"/>
      <c r="S672" s="139"/>
      <c r="T672" s="139"/>
      <c r="U672" s="139"/>
      <c r="V672" s="139"/>
      <c r="W672" s="139"/>
      <c r="X672" s="139"/>
      <c r="Y672" s="139"/>
    </row>
    <row r="673" spans="1:25" ht="15.75" customHeight="1" x14ac:dyDescent="0.25">
      <c r="A673" s="139"/>
      <c r="B673" s="139"/>
      <c r="C673" s="139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39"/>
      <c r="Q673" s="139"/>
      <c r="R673" s="139"/>
      <c r="S673" s="139"/>
      <c r="T673" s="139"/>
      <c r="U673" s="139"/>
      <c r="V673" s="139"/>
      <c r="W673" s="139"/>
      <c r="X673" s="139"/>
      <c r="Y673" s="139"/>
    </row>
    <row r="674" spans="1:25" ht="15.75" customHeight="1" x14ac:dyDescent="0.25">
      <c r="A674" s="139"/>
      <c r="B674" s="139"/>
      <c r="C674" s="139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39"/>
      <c r="Q674" s="139"/>
      <c r="R674" s="139"/>
      <c r="S674" s="139"/>
      <c r="T674" s="139"/>
      <c r="U674" s="139"/>
      <c r="V674" s="139"/>
      <c r="W674" s="139"/>
      <c r="X674" s="139"/>
      <c r="Y674" s="139"/>
    </row>
    <row r="675" spans="1:25" ht="15.75" customHeight="1" x14ac:dyDescent="0.25">
      <c r="A675" s="139"/>
      <c r="B675" s="139"/>
      <c r="C675" s="139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</row>
    <row r="676" spans="1:25" ht="15.75" customHeight="1" x14ac:dyDescent="0.25">
      <c r="A676" s="139"/>
      <c r="B676" s="139"/>
      <c r="C676" s="139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</row>
    <row r="677" spans="1:25" ht="15.75" customHeight="1" x14ac:dyDescent="0.25">
      <c r="A677" s="139"/>
      <c r="B677" s="139"/>
      <c r="C677" s="139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39"/>
      <c r="Q677" s="139"/>
      <c r="R677" s="139"/>
      <c r="S677" s="139"/>
      <c r="T677" s="139"/>
      <c r="U677" s="139"/>
      <c r="V677" s="139"/>
      <c r="W677" s="139"/>
      <c r="X677" s="139"/>
      <c r="Y677" s="139"/>
    </row>
    <row r="678" spans="1:25" ht="15.75" customHeight="1" x14ac:dyDescent="0.25">
      <c r="A678" s="139"/>
      <c r="B678" s="139"/>
      <c r="C678" s="139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39"/>
      <c r="Q678" s="139"/>
      <c r="R678" s="139"/>
      <c r="S678" s="139"/>
      <c r="T678" s="139"/>
      <c r="U678" s="139"/>
      <c r="V678" s="139"/>
      <c r="W678" s="139"/>
      <c r="X678" s="139"/>
      <c r="Y678" s="139"/>
    </row>
    <row r="679" spans="1:25" ht="15.75" customHeight="1" x14ac:dyDescent="0.25">
      <c r="A679" s="139"/>
      <c r="B679" s="139"/>
      <c r="C679" s="139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</row>
    <row r="680" spans="1:25" ht="15.75" customHeight="1" x14ac:dyDescent="0.25">
      <c r="A680" s="139"/>
      <c r="B680" s="139"/>
      <c r="C680" s="139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</row>
    <row r="681" spans="1:25" ht="15.75" customHeight="1" x14ac:dyDescent="0.25">
      <c r="A681" s="139"/>
      <c r="B681" s="139"/>
      <c r="C681" s="139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39"/>
      <c r="Q681" s="139"/>
      <c r="R681" s="139"/>
      <c r="S681" s="139"/>
      <c r="T681" s="139"/>
      <c r="U681" s="139"/>
      <c r="V681" s="139"/>
      <c r="W681" s="139"/>
      <c r="X681" s="139"/>
      <c r="Y681" s="139"/>
    </row>
    <row r="682" spans="1:25" ht="15.75" customHeight="1" x14ac:dyDescent="0.25">
      <c r="A682" s="139"/>
      <c r="B682" s="139"/>
      <c r="C682" s="139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39"/>
      <c r="Q682" s="139"/>
      <c r="R682" s="139"/>
      <c r="S682" s="139"/>
      <c r="T682" s="139"/>
      <c r="U682" s="139"/>
      <c r="V682" s="139"/>
      <c r="W682" s="139"/>
      <c r="X682" s="139"/>
      <c r="Y682" s="139"/>
    </row>
    <row r="683" spans="1:25" ht="15.75" customHeight="1" x14ac:dyDescent="0.25">
      <c r="A683" s="139"/>
      <c r="B683" s="139"/>
      <c r="C683" s="139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39"/>
      <c r="Q683" s="139"/>
      <c r="R683" s="139"/>
      <c r="S683" s="139"/>
      <c r="T683" s="139"/>
      <c r="U683" s="139"/>
      <c r="V683" s="139"/>
      <c r="W683" s="139"/>
      <c r="X683" s="139"/>
      <c r="Y683" s="139"/>
    </row>
    <row r="684" spans="1:25" ht="15.75" customHeight="1" x14ac:dyDescent="0.25">
      <c r="A684" s="139"/>
      <c r="B684" s="139"/>
      <c r="C684" s="139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39"/>
      <c r="Q684" s="139"/>
      <c r="R684" s="139"/>
      <c r="S684" s="139"/>
      <c r="T684" s="139"/>
      <c r="U684" s="139"/>
      <c r="V684" s="139"/>
      <c r="W684" s="139"/>
      <c r="X684" s="139"/>
      <c r="Y684" s="139"/>
    </row>
    <row r="685" spans="1:25" ht="15.75" customHeight="1" x14ac:dyDescent="0.25">
      <c r="A685" s="139"/>
      <c r="B685" s="139"/>
      <c r="C685" s="139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39"/>
      <c r="Q685" s="139"/>
      <c r="R685" s="139"/>
      <c r="S685" s="139"/>
      <c r="T685" s="139"/>
      <c r="U685" s="139"/>
      <c r="V685" s="139"/>
      <c r="W685" s="139"/>
      <c r="X685" s="139"/>
      <c r="Y685" s="139"/>
    </row>
    <row r="686" spans="1:25" ht="15.75" customHeight="1" x14ac:dyDescent="0.25">
      <c r="A686" s="139"/>
      <c r="B686" s="139"/>
      <c r="C686" s="139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39"/>
      <c r="Q686" s="139"/>
      <c r="R686" s="139"/>
      <c r="S686" s="139"/>
      <c r="T686" s="139"/>
      <c r="U686" s="139"/>
      <c r="V686" s="139"/>
      <c r="W686" s="139"/>
      <c r="X686" s="139"/>
      <c r="Y686" s="139"/>
    </row>
    <row r="687" spans="1:25" ht="15.75" customHeight="1" x14ac:dyDescent="0.25">
      <c r="A687" s="139"/>
      <c r="B687" s="139"/>
      <c r="C687" s="139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39"/>
      <c r="Q687" s="139"/>
      <c r="R687" s="139"/>
      <c r="S687" s="139"/>
      <c r="T687" s="139"/>
      <c r="U687" s="139"/>
      <c r="V687" s="139"/>
      <c r="W687" s="139"/>
      <c r="X687" s="139"/>
      <c r="Y687" s="139"/>
    </row>
    <row r="688" spans="1:25" ht="15.75" customHeight="1" x14ac:dyDescent="0.25">
      <c r="A688" s="139"/>
      <c r="B688" s="139"/>
      <c r="C688" s="139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39"/>
      <c r="Q688" s="139"/>
      <c r="R688" s="139"/>
      <c r="S688" s="139"/>
      <c r="T688" s="139"/>
      <c r="U688" s="139"/>
      <c r="V688" s="139"/>
      <c r="W688" s="139"/>
      <c r="X688" s="139"/>
      <c r="Y688" s="139"/>
    </row>
    <row r="689" spans="1:25" ht="15.75" customHeight="1" x14ac:dyDescent="0.25">
      <c r="A689" s="139"/>
      <c r="B689" s="139"/>
      <c r="C689" s="139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39"/>
      <c r="Q689" s="139"/>
      <c r="R689" s="139"/>
      <c r="S689" s="139"/>
      <c r="T689" s="139"/>
      <c r="U689" s="139"/>
      <c r="V689" s="139"/>
      <c r="W689" s="139"/>
      <c r="X689" s="139"/>
      <c r="Y689" s="139"/>
    </row>
    <row r="690" spans="1:25" ht="15.75" customHeight="1" x14ac:dyDescent="0.25">
      <c r="A690" s="139"/>
      <c r="B690" s="139"/>
      <c r="C690" s="139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39"/>
      <c r="Q690" s="139"/>
      <c r="R690" s="139"/>
      <c r="S690" s="139"/>
      <c r="T690" s="139"/>
      <c r="U690" s="139"/>
      <c r="V690" s="139"/>
      <c r="W690" s="139"/>
      <c r="X690" s="139"/>
      <c r="Y690" s="139"/>
    </row>
    <row r="691" spans="1:25" ht="15.75" customHeight="1" x14ac:dyDescent="0.25">
      <c r="A691" s="139"/>
      <c r="B691" s="139"/>
      <c r="C691" s="139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</row>
    <row r="692" spans="1:25" ht="15.75" customHeight="1" x14ac:dyDescent="0.25">
      <c r="A692" s="139"/>
      <c r="B692" s="139"/>
      <c r="C692" s="139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</row>
    <row r="693" spans="1:25" ht="15.75" customHeight="1" x14ac:dyDescent="0.25">
      <c r="A693" s="139"/>
      <c r="B693" s="139"/>
      <c r="C693" s="139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39"/>
      <c r="Q693" s="139"/>
      <c r="R693" s="139"/>
      <c r="S693" s="139"/>
      <c r="T693" s="139"/>
      <c r="U693" s="139"/>
      <c r="V693" s="139"/>
      <c r="W693" s="139"/>
      <c r="X693" s="139"/>
      <c r="Y693" s="139"/>
    </row>
    <row r="694" spans="1:25" ht="15.75" customHeight="1" x14ac:dyDescent="0.25">
      <c r="A694" s="139"/>
      <c r="B694" s="139"/>
      <c r="C694" s="139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</row>
    <row r="695" spans="1:25" ht="15.75" customHeight="1" x14ac:dyDescent="0.25">
      <c r="A695" s="139"/>
      <c r="B695" s="139"/>
      <c r="C695" s="139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39"/>
      <c r="Q695" s="139"/>
      <c r="R695" s="139"/>
      <c r="S695" s="139"/>
      <c r="T695" s="139"/>
      <c r="U695" s="139"/>
      <c r="V695" s="139"/>
      <c r="W695" s="139"/>
      <c r="X695" s="139"/>
      <c r="Y695" s="139"/>
    </row>
    <row r="696" spans="1:25" ht="15.75" customHeight="1" x14ac:dyDescent="0.25">
      <c r="A696" s="139"/>
      <c r="B696" s="139"/>
      <c r="C696" s="139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</row>
    <row r="697" spans="1:25" ht="15.75" customHeight="1" x14ac:dyDescent="0.25">
      <c r="A697" s="139"/>
      <c r="B697" s="139"/>
      <c r="C697" s="139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</row>
    <row r="698" spans="1:25" ht="15.75" customHeight="1" x14ac:dyDescent="0.25">
      <c r="A698" s="139"/>
      <c r="B698" s="139"/>
      <c r="C698" s="139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</row>
    <row r="699" spans="1:25" ht="15.75" customHeight="1" x14ac:dyDescent="0.25">
      <c r="A699" s="139"/>
      <c r="B699" s="139"/>
      <c r="C699" s="139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39"/>
      <c r="Q699" s="139"/>
      <c r="R699" s="139"/>
      <c r="S699" s="139"/>
      <c r="T699" s="139"/>
      <c r="U699" s="139"/>
      <c r="V699" s="139"/>
      <c r="W699" s="139"/>
      <c r="X699" s="139"/>
      <c r="Y699" s="139"/>
    </row>
    <row r="700" spans="1:25" ht="15.75" customHeight="1" x14ac:dyDescent="0.25">
      <c r="A700" s="139"/>
      <c r="B700" s="139"/>
      <c r="C700" s="139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39"/>
      <c r="Q700" s="139"/>
      <c r="R700" s="139"/>
      <c r="S700" s="139"/>
      <c r="T700" s="139"/>
      <c r="U700" s="139"/>
      <c r="V700" s="139"/>
      <c r="W700" s="139"/>
      <c r="X700" s="139"/>
      <c r="Y700" s="139"/>
    </row>
    <row r="701" spans="1:25" ht="15.75" customHeight="1" x14ac:dyDescent="0.25">
      <c r="A701" s="139"/>
      <c r="B701" s="139"/>
      <c r="C701" s="139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39"/>
      <c r="Q701" s="139"/>
      <c r="R701" s="139"/>
      <c r="S701" s="139"/>
      <c r="T701" s="139"/>
      <c r="U701" s="139"/>
      <c r="V701" s="139"/>
      <c r="W701" s="139"/>
      <c r="X701" s="139"/>
      <c r="Y701" s="139"/>
    </row>
    <row r="702" spans="1:25" ht="15.75" customHeight="1" x14ac:dyDescent="0.25">
      <c r="A702" s="139"/>
      <c r="B702" s="139"/>
      <c r="C702" s="139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39"/>
      <c r="Q702" s="139"/>
      <c r="R702" s="139"/>
      <c r="S702" s="139"/>
      <c r="T702" s="139"/>
      <c r="U702" s="139"/>
      <c r="V702" s="139"/>
      <c r="W702" s="139"/>
      <c r="X702" s="139"/>
      <c r="Y702" s="139"/>
    </row>
    <row r="703" spans="1:25" ht="15.75" customHeight="1" x14ac:dyDescent="0.25">
      <c r="A703" s="139"/>
      <c r="B703" s="139"/>
      <c r="C703" s="139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39"/>
      <c r="Q703" s="139"/>
      <c r="R703" s="139"/>
      <c r="S703" s="139"/>
      <c r="T703" s="139"/>
      <c r="U703" s="139"/>
      <c r="V703" s="139"/>
      <c r="W703" s="139"/>
      <c r="X703" s="139"/>
      <c r="Y703" s="139"/>
    </row>
    <row r="704" spans="1:25" ht="15.75" customHeight="1" x14ac:dyDescent="0.25">
      <c r="A704" s="139"/>
      <c r="B704" s="139"/>
      <c r="C704" s="139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39"/>
      <c r="Q704" s="139"/>
      <c r="R704" s="139"/>
      <c r="S704" s="139"/>
      <c r="T704" s="139"/>
      <c r="U704" s="139"/>
      <c r="V704" s="139"/>
      <c r="W704" s="139"/>
      <c r="X704" s="139"/>
      <c r="Y704" s="139"/>
    </row>
    <row r="705" spans="1:25" ht="15.75" customHeight="1" x14ac:dyDescent="0.25">
      <c r="A705" s="139"/>
      <c r="B705" s="139"/>
      <c r="C705" s="139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39"/>
      <c r="Q705" s="139"/>
      <c r="R705" s="139"/>
      <c r="S705" s="139"/>
      <c r="T705" s="139"/>
      <c r="U705" s="139"/>
      <c r="V705" s="139"/>
      <c r="W705" s="139"/>
      <c r="X705" s="139"/>
      <c r="Y705" s="139"/>
    </row>
    <row r="706" spans="1:25" ht="15.75" customHeight="1" x14ac:dyDescent="0.25">
      <c r="A706" s="139"/>
      <c r="B706" s="139"/>
      <c r="C706" s="139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39"/>
      <c r="Q706" s="139"/>
      <c r="R706" s="139"/>
      <c r="S706" s="139"/>
      <c r="T706" s="139"/>
      <c r="U706" s="139"/>
      <c r="V706" s="139"/>
      <c r="W706" s="139"/>
      <c r="X706" s="139"/>
      <c r="Y706" s="139"/>
    </row>
    <row r="707" spans="1:25" ht="15.75" customHeight="1" x14ac:dyDescent="0.25">
      <c r="A707" s="139"/>
      <c r="B707" s="139"/>
      <c r="C707" s="139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39"/>
      <c r="Q707" s="139"/>
      <c r="R707" s="139"/>
      <c r="S707" s="139"/>
      <c r="T707" s="139"/>
      <c r="U707" s="139"/>
      <c r="V707" s="139"/>
      <c r="W707" s="139"/>
      <c r="X707" s="139"/>
      <c r="Y707" s="139"/>
    </row>
    <row r="708" spans="1:25" ht="15.75" customHeight="1" x14ac:dyDescent="0.25">
      <c r="A708" s="139"/>
      <c r="B708" s="139"/>
      <c r="C708" s="139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39"/>
      <c r="Q708" s="139"/>
      <c r="R708" s="139"/>
      <c r="S708" s="139"/>
      <c r="T708" s="139"/>
      <c r="U708" s="139"/>
      <c r="V708" s="139"/>
      <c r="W708" s="139"/>
      <c r="X708" s="139"/>
      <c r="Y708" s="139"/>
    </row>
    <row r="709" spans="1:25" ht="15.75" customHeight="1" x14ac:dyDescent="0.25">
      <c r="A709" s="139"/>
      <c r="B709" s="139"/>
      <c r="C709" s="139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</row>
    <row r="710" spans="1:25" ht="15.75" customHeight="1" x14ac:dyDescent="0.25">
      <c r="A710" s="139"/>
      <c r="B710" s="139"/>
      <c r="C710" s="139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</row>
    <row r="711" spans="1:25" ht="15.75" customHeight="1" x14ac:dyDescent="0.25">
      <c r="A711" s="139"/>
      <c r="B711" s="139"/>
      <c r="C711" s="139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</row>
    <row r="712" spans="1:25" ht="15.75" customHeight="1" x14ac:dyDescent="0.25">
      <c r="A712" s="139"/>
      <c r="B712" s="139"/>
      <c r="C712" s="139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</row>
    <row r="713" spans="1:25" ht="15.75" customHeight="1" x14ac:dyDescent="0.25">
      <c r="A713" s="139"/>
      <c r="B713" s="139"/>
      <c r="C713" s="139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39"/>
      <c r="Q713" s="139"/>
      <c r="R713" s="139"/>
      <c r="S713" s="139"/>
      <c r="T713" s="139"/>
      <c r="U713" s="139"/>
      <c r="V713" s="139"/>
      <c r="W713" s="139"/>
      <c r="X713" s="139"/>
      <c r="Y713" s="139"/>
    </row>
    <row r="714" spans="1:25" ht="15.75" customHeight="1" x14ac:dyDescent="0.25">
      <c r="A714" s="139"/>
      <c r="B714" s="139"/>
      <c r="C714" s="139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</row>
    <row r="715" spans="1:25" ht="15.75" customHeight="1" x14ac:dyDescent="0.25">
      <c r="A715" s="139"/>
      <c r="B715" s="139"/>
      <c r="C715" s="139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</row>
    <row r="716" spans="1:25" ht="15.75" customHeight="1" x14ac:dyDescent="0.25">
      <c r="A716" s="139"/>
      <c r="B716" s="139"/>
      <c r="C716" s="139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39"/>
      <c r="Q716" s="139"/>
      <c r="R716" s="139"/>
      <c r="S716" s="139"/>
      <c r="T716" s="139"/>
      <c r="U716" s="139"/>
      <c r="V716" s="139"/>
      <c r="W716" s="139"/>
      <c r="X716" s="139"/>
      <c r="Y716" s="139"/>
    </row>
    <row r="717" spans="1:25" ht="15.75" customHeight="1" x14ac:dyDescent="0.25">
      <c r="A717" s="139"/>
      <c r="B717" s="139"/>
      <c r="C717" s="139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</row>
    <row r="718" spans="1:25" ht="15.75" customHeight="1" x14ac:dyDescent="0.25">
      <c r="A718" s="139"/>
      <c r="B718" s="139"/>
      <c r="C718" s="139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</row>
    <row r="719" spans="1:25" ht="15.75" customHeight="1" x14ac:dyDescent="0.25">
      <c r="A719" s="139"/>
      <c r="B719" s="139"/>
      <c r="C719" s="139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</row>
    <row r="720" spans="1:25" ht="15.75" customHeight="1" x14ac:dyDescent="0.25">
      <c r="A720" s="139"/>
      <c r="B720" s="139"/>
      <c r="C720" s="139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</row>
    <row r="721" spans="1:25" ht="15.75" customHeight="1" x14ac:dyDescent="0.25">
      <c r="A721" s="139"/>
      <c r="B721" s="139"/>
      <c r="C721" s="139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39"/>
      <c r="Q721" s="139"/>
      <c r="R721" s="139"/>
      <c r="S721" s="139"/>
      <c r="T721" s="139"/>
      <c r="U721" s="139"/>
      <c r="V721" s="139"/>
      <c r="W721" s="139"/>
      <c r="X721" s="139"/>
      <c r="Y721" s="139"/>
    </row>
    <row r="722" spans="1:25" ht="15.75" customHeight="1" x14ac:dyDescent="0.25">
      <c r="A722" s="139"/>
      <c r="B722" s="139"/>
      <c r="C722" s="139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</row>
    <row r="723" spans="1:25" ht="15.75" customHeight="1" x14ac:dyDescent="0.25">
      <c r="A723" s="139"/>
      <c r="B723" s="139"/>
      <c r="C723" s="139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</row>
    <row r="724" spans="1:25" ht="15.75" customHeight="1" x14ac:dyDescent="0.25">
      <c r="A724" s="139"/>
      <c r="B724" s="139"/>
      <c r="C724" s="139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</row>
    <row r="725" spans="1:25" ht="15.75" customHeight="1" x14ac:dyDescent="0.25">
      <c r="A725" s="139"/>
      <c r="B725" s="139"/>
      <c r="C725" s="139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</row>
    <row r="726" spans="1:25" ht="15.75" customHeight="1" x14ac:dyDescent="0.25">
      <c r="A726" s="139"/>
      <c r="B726" s="139"/>
      <c r="C726" s="139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</row>
    <row r="727" spans="1:25" ht="15.75" customHeight="1" x14ac:dyDescent="0.25">
      <c r="A727" s="139"/>
      <c r="B727" s="139"/>
      <c r="C727" s="139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</row>
    <row r="728" spans="1:25" ht="15.75" customHeight="1" x14ac:dyDescent="0.25">
      <c r="A728" s="139"/>
      <c r="B728" s="139"/>
      <c r="C728" s="139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</row>
    <row r="729" spans="1:25" ht="15.75" customHeight="1" x14ac:dyDescent="0.25">
      <c r="A729" s="139"/>
      <c r="B729" s="139"/>
      <c r="C729" s="139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</row>
    <row r="730" spans="1:25" ht="15.75" customHeight="1" x14ac:dyDescent="0.25">
      <c r="A730" s="139"/>
      <c r="B730" s="139"/>
      <c r="C730" s="139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</row>
    <row r="731" spans="1:25" ht="15.75" customHeight="1" x14ac:dyDescent="0.25">
      <c r="A731" s="139"/>
      <c r="B731" s="139"/>
      <c r="C731" s="139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39"/>
      <c r="Q731" s="139"/>
      <c r="R731" s="139"/>
      <c r="S731" s="139"/>
      <c r="T731" s="139"/>
      <c r="U731" s="139"/>
      <c r="V731" s="139"/>
      <c r="W731" s="139"/>
      <c r="X731" s="139"/>
      <c r="Y731" s="139"/>
    </row>
    <row r="732" spans="1:25" ht="15.75" customHeight="1" x14ac:dyDescent="0.25">
      <c r="A732" s="139"/>
      <c r="B732" s="139"/>
      <c r="C732" s="139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</row>
    <row r="733" spans="1:25" ht="15.75" customHeight="1" x14ac:dyDescent="0.25">
      <c r="A733" s="139"/>
      <c r="B733" s="139"/>
      <c r="C733" s="139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</row>
    <row r="734" spans="1:25" ht="15.75" customHeight="1" x14ac:dyDescent="0.25">
      <c r="A734" s="139"/>
      <c r="B734" s="139"/>
      <c r="C734" s="139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39"/>
      <c r="Q734" s="139"/>
      <c r="R734" s="139"/>
      <c r="S734" s="139"/>
      <c r="T734" s="139"/>
      <c r="U734" s="139"/>
      <c r="V734" s="139"/>
      <c r="W734" s="139"/>
      <c r="X734" s="139"/>
      <c r="Y734" s="139"/>
    </row>
    <row r="735" spans="1:25" ht="15.75" customHeight="1" x14ac:dyDescent="0.25">
      <c r="A735" s="139"/>
      <c r="B735" s="139"/>
      <c r="C735" s="139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39"/>
      <c r="Q735" s="139"/>
      <c r="R735" s="139"/>
      <c r="S735" s="139"/>
      <c r="T735" s="139"/>
      <c r="U735" s="139"/>
      <c r="V735" s="139"/>
      <c r="W735" s="139"/>
      <c r="X735" s="139"/>
      <c r="Y735" s="139"/>
    </row>
    <row r="736" spans="1:25" ht="15.75" customHeight="1" x14ac:dyDescent="0.25">
      <c r="A736" s="139"/>
      <c r="B736" s="139"/>
      <c r="C736" s="139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39"/>
      <c r="Q736" s="139"/>
      <c r="R736" s="139"/>
      <c r="S736" s="139"/>
      <c r="T736" s="139"/>
      <c r="U736" s="139"/>
      <c r="V736" s="139"/>
      <c r="W736" s="139"/>
      <c r="X736" s="139"/>
      <c r="Y736" s="139"/>
    </row>
    <row r="737" spans="1:25" ht="15.75" customHeight="1" x14ac:dyDescent="0.25">
      <c r="A737" s="139"/>
      <c r="B737" s="139"/>
      <c r="C737" s="139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39"/>
      <c r="Q737" s="139"/>
      <c r="R737" s="139"/>
      <c r="S737" s="139"/>
      <c r="T737" s="139"/>
      <c r="U737" s="139"/>
      <c r="V737" s="139"/>
      <c r="W737" s="139"/>
      <c r="X737" s="139"/>
      <c r="Y737" s="139"/>
    </row>
    <row r="738" spans="1:25" ht="15.75" customHeight="1" x14ac:dyDescent="0.25">
      <c r="A738" s="139"/>
      <c r="B738" s="139"/>
      <c r="C738" s="139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</row>
    <row r="739" spans="1:25" ht="15.75" customHeight="1" x14ac:dyDescent="0.25">
      <c r="A739" s="139"/>
      <c r="B739" s="139"/>
      <c r="C739" s="139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</row>
    <row r="740" spans="1:25" ht="15.75" customHeight="1" x14ac:dyDescent="0.25">
      <c r="A740" s="139"/>
      <c r="B740" s="139"/>
      <c r="C740" s="139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</row>
    <row r="741" spans="1:25" ht="15.75" customHeight="1" x14ac:dyDescent="0.25">
      <c r="A741" s="139"/>
      <c r="B741" s="139"/>
      <c r="C741" s="139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</row>
    <row r="742" spans="1:25" ht="15.75" customHeight="1" x14ac:dyDescent="0.25">
      <c r="A742" s="139"/>
      <c r="B742" s="139"/>
      <c r="C742" s="139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</row>
    <row r="743" spans="1:25" ht="15.75" customHeight="1" x14ac:dyDescent="0.25">
      <c r="A743" s="139"/>
      <c r="B743" s="139"/>
      <c r="C743" s="139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39"/>
      <c r="Q743" s="139"/>
      <c r="R743" s="139"/>
      <c r="S743" s="139"/>
      <c r="T743" s="139"/>
      <c r="U743" s="139"/>
      <c r="V743" s="139"/>
      <c r="W743" s="139"/>
      <c r="X743" s="139"/>
      <c r="Y743" s="139"/>
    </row>
    <row r="744" spans="1:25" ht="15.75" customHeight="1" x14ac:dyDescent="0.25">
      <c r="A744" s="139"/>
      <c r="B744" s="139"/>
      <c r="C744" s="139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39"/>
      <c r="Q744" s="139"/>
      <c r="R744" s="139"/>
      <c r="S744" s="139"/>
      <c r="T744" s="139"/>
      <c r="U744" s="139"/>
      <c r="V744" s="139"/>
      <c r="W744" s="139"/>
      <c r="X744" s="139"/>
      <c r="Y744" s="139"/>
    </row>
    <row r="745" spans="1:25" ht="15.75" customHeight="1" x14ac:dyDescent="0.25">
      <c r="A745" s="139"/>
      <c r="B745" s="139"/>
      <c r="C745" s="139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39"/>
      <c r="Q745" s="139"/>
      <c r="R745" s="139"/>
      <c r="S745" s="139"/>
      <c r="T745" s="139"/>
      <c r="U745" s="139"/>
      <c r="V745" s="139"/>
      <c r="W745" s="139"/>
      <c r="X745" s="139"/>
      <c r="Y745" s="139"/>
    </row>
    <row r="746" spans="1:25" ht="15.75" customHeight="1" x14ac:dyDescent="0.25">
      <c r="A746" s="139"/>
      <c r="B746" s="139"/>
      <c r="C746" s="139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</row>
    <row r="747" spans="1:25" ht="15.75" customHeight="1" x14ac:dyDescent="0.25">
      <c r="A747" s="139"/>
      <c r="B747" s="139"/>
      <c r="C747" s="139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</row>
    <row r="748" spans="1:25" ht="15.75" customHeight="1" x14ac:dyDescent="0.25">
      <c r="A748" s="139"/>
      <c r="B748" s="139"/>
      <c r="C748" s="139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</row>
    <row r="749" spans="1:25" ht="15.75" customHeight="1" x14ac:dyDescent="0.25">
      <c r="A749" s="139"/>
      <c r="B749" s="139"/>
      <c r="C749" s="139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</row>
    <row r="750" spans="1:25" ht="15.75" customHeight="1" x14ac:dyDescent="0.25">
      <c r="A750" s="139"/>
      <c r="B750" s="139"/>
      <c r="C750" s="139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</row>
    <row r="751" spans="1:25" ht="15.75" customHeight="1" x14ac:dyDescent="0.25">
      <c r="A751" s="139"/>
      <c r="B751" s="139"/>
      <c r="C751" s="139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</row>
    <row r="752" spans="1:25" ht="15.75" customHeight="1" x14ac:dyDescent="0.25">
      <c r="A752" s="139"/>
      <c r="B752" s="139"/>
      <c r="C752" s="139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</row>
    <row r="753" spans="1:25" ht="15.75" customHeight="1" x14ac:dyDescent="0.25">
      <c r="A753" s="139"/>
      <c r="B753" s="139"/>
      <c r="C753" s="139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</row>
    <row r="754" spans="1:25" ht="15.75" customHeight="1" x14ac:dyDescent="0.25">
      <c r="A754" s="139"/>
      <c r="B754" s="139"/>
      <c r="C754" s="139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</row>
    <row r="755" spans="1:25" ht="15.75" customHeight="1" x14ac:dyDescent="0.25">
      <c r="A755" s="139"/>
      <c r="B755" s="139"/>
      <c r="C755" s="139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</row>
    <row r="756" spans="1:25" ht="15.75" customHeight="1" x14ac:dyDescent="0.25">
      <c r="A756" s="139"/>
      <c r="B756" s="139"/>
      <c r="C756" s="139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</row>
    <row r="757" spans="1:25" ht="15.75" customHeight="1" x14ac:dyDescent="0.25">
      <c r="A757" s="139"/>
      <c r="B757" s="139"/>
      <c r="C757" s="139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</row>
    <row r="758" spans="1:25" ht="15.75" customHeight="1" x14ac:dyDescent="0.25">
      <c r="A758" s="139"/>
      <c r="B758" s="139"/>
      <c r="C758" s="139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</row>
    <row r="759" spans="1:25" ht="15.75" customHeight="1" x14ac:dyDescent="0.25">
      <c r="A759" s="139"/>
      <c r="B759" s="139"/>
      <c r="C759" s="139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</row>
    <row r="760" spans="1:25" ht="15.75" customHeight="1" x14ac:dyDescent="0.25">
      <c r="A760" s="139"/>
      <c r="B760" s="139"/>
      <c r="C760" s="139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</row>
    <row r="761" spans="1:25" ht="15.75" customHeight="1" x14ac:dyDescent="0.25">
      <c r="A761" s="139"/>
      <c r="B761" s="139"/>
      <c r="C761" s="139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</row>
    <row r="762" spans="1:25" ht="15.75" customHeight="1" x14ac:dyDescent="0.25">
      <c r="A762" s="139"/>
      <c r="B762" s="139"/>
      <c r="C762" s="139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</row>
    <row r="763" spans="1:25" ht="15.75" customHeight="1" x14ac:dyDescent="0.25">
      <c r="A763" s="139"/>
      <c r="B763" s="139"/>
      <c r="C763" s="139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</row>
    <row r="764" spans="1:25" ht="15.75" customHeight="1" x14ac:dyDescent="0.25">
      <c r="A764" s="139"/>
      <c r="B764" s="139"/>
      <c r="C764" s="139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39"/>
      <c r="Q764" s="139"/>
      <c r="R764" s="139"/>
      <c r="S764" s="139"/>
      <c r="T764" s="139"/>
      <c r="U764" s="139"/>
      <c r="V764" s="139"/>
      <c r="W764" s="139"/>
      <c r="X764" s="139"/>
      <c r="Y764" s="139"/>
    </row>
    <row r="765" spans="1:25" ht="15.75" customHeight="1" x14ac:dyDescent="0.25">
      <c r="A765" s="139"/>
      <c r="B765" s="139"/>
      <c r="C765" s="139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39"/>
      <c r="Q765" s="139"/>
      <c r="R765" s="139"/>
      <c r="S765" s="139"/>
      <c r="T765" s="139"/>
      <c r="U765" s="139"/>
      <c r="V765" s="139"/>
      <c r="W765" s="139"/>
      <c r="X765" s="139"/>
      <c r="Y765" s="139"/>
    </row>
    <row r="766" spans="1:25" ht="15.75" customHeight="1" x14ac:dyDescent="0.25">
      <c r="A766" s="139"/>
      <c r="B766" s="139"/>
      <c r="C766" s="139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</row>
    <row r="767" spans="1:25" ht="15.75" customHeight="1" x14ac:dyDescent="0.25">
      <c r="A767" s="139"/>
      <c r="B767" s="139"/>
      <c r="C767" s="139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</row>
    <row r="768" spans="1:25" ht="15.75" customHeight="1" x14ac:dyDescent="0.25">
      <c r="A768" s="139"/>
      <c r="B768" s="139"/>
      <c r="C768" s="139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</row>
    <row r="769" spans="1:25" ht="15.75" customHeight="1" x14ac:dyDescent="0.25">
      <c r="A769" s="139"/>
      <c r="B769" s="139"/>
      <c r="C769" s="139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</row>
    <row r="770" spans="1:25" ht="15.75" customHeight="1" x14ac:dyDescent="0.25">
      <c r="A770" s="139"/>
      <c r="B770" s="139"/>
      <c r="C770" s="139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</row>
    <row r="771" spans="1:25" ht="15.75" customHeight="1" x14ac:dyDescent="0.25">
      <c r="A771" s="139"/>
      <c r="B771" s="139"/>
      <c r="C771" s="139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</row>
    <row r="772" spans="1:25" ht="15.75" customHeight="1" x14ac:dyDescent="0.25">
      <c r="A772" s="139"/>
      <c r="B772" s="139"/>
      <c r="C772" s="139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</row>
    <row r="773" spans="1:25" ht="15.75" customHeight="1" x14ac:dyDescent="0.25">
      <c r="A773" s="139"/>
      <c r="B773" s="139"/>
      <c r="C773" s="139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</row>
    <row r="774" spans="1:25" ht="15.75" customHeight="1" x14ac:dyDescent="0.25">
      <c r="A774" s="139"/>
      <c r="B774" s="139"/>
      <c r="C774" s="139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</row>
    <row r="775" spans="1:25" ht="15.75" customHeight="1" x14ac:dyDescent="0.25">
      <c r="A775" s="139"/>
      <c r="B775" s="139"/>
      <c r="C775" s="139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</row>
    <row r="776" spans="1:25" ht="15.75" customHeight="1" x14ac:dyDescent="0.25">
      <c r="A776" s="139"/>
      <c r="B776" s="139"/>
      <c r="C776" s="139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39"/>
      <c r="Q776" s="139"/>
      <c r="R776" s="139"/>
      <c r="S776" s="139"/>
      <c r="T776" s="139"/>
      <c r="U776" s="139"/>
      <c r="V776" s="139"/>
      <c r="W776" s="139"/>
      <c r="X776" s="139"/>
      <c r="Y776" s="139"/>
    </row>
    <row r="777" spans="1:25" ht="15.75" customHeight="1" x14ac:dyDescent="0.25">
      <c r="A777" s="139"/>
      <c r="B777" s="139"/>
      <c r="C777" s="139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</row>
    <row r="778" spans="1:25" ht="15.75" customHeight="1" x14ac:dyDescent="0.25">
      <c r="A778" s="139"/>
      <c r="B778" s="139"/>
      <c r="C778" s="139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39"/>
      <c r="Q778" s="139"/>
      <c r="R778" s="139"/>
      <c r="S778" s="139"/>
      <c r="T778" s="139"/>
      <c r="U778" s="139"/>
      <c r="V778" s="139"/>
      <c r="W778" s="139"/>
      <c r="X778" s="139"/>
      <c r="Y778" s="139"/>
    </row>
    <row r="779" spans="1:25" ht="15.75" customHeight="1" x14ac:dyDescent="0.25">
      <c r="A779" s="139"/>
      <c r="B779" s="139"/>
      <c r="C779" s="139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</row>
    <row r="780" spans="1:25" ht="15.75" customHeight="1" x14ac:dyDescent="0.25">
      <c r="A780" s="139"/>
      <c r="B780" s="139"/>
      <c r="C780" s="139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</row>
    <row r="781" spans="1:25" ht="15.75" customHeight="1" x14ac:dyDescent="0.25">
      <c r="A781" s="139"/>
      <c r="B781" s="139"/>
      <c r="C781" s="139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</row>
    <row r="782" spans="1:25" ht="15.75" customHeight="1" x14ac:dyDescent="0.25">
      <c r="A782" s="139"/>
      <c r="B782" s="139"/>
      <c r="C782" s="139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</row>
    <row r="783" spans="1:25" ht="15.75" customHeight="1" x14ac:dyDescent="0.25">
      <c r="A783" s="139"/>
      <c r="B783" s="139"/>
      <c r="C783" s="139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</row>
    <row r="784" spans="1:25" ht="15.75" customHeight="1" x14ac:dyDescent="0.25">
      <c r="A784" s="139"/>
      <c r="B784" s="139"/>
      <c r="C784" s="139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</row>
    <row r="785" spans="1:25" ht="15.75" customHeight="1" x14ac:dyDescent="0.25">
      <c r="A785" s="139"/>
      <c r="B785" s="139"/>
      <c r="C785" s="139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</row>
    <row r="786" spans="1:25" ht="15.75" customHeight="1" x14ac:dyDescent="0.25">
      <c r="A786" s="139"/>
      <c r="B786" s="139"/>
      <c r="C786" s="139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</row>
    <row r="787" spans="1:25" ht="15.75" customHeight="1" x14ac:dyDescent="0.25">
      <c r="A787" s="139"/>
      <c r="B787" s="139"/>
      <c r="C787" s="139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</row>
    <row r="788" spans="1:25" ht="15.75" customHeight="1" x14ac:dyDescent="0.25">
      <c r="A788" s="139"/>
      <c r="B788" s="139"/>
      <c r="C788" s="139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</row>
    <row r="789" spans="1:25" ht="15.75" customHeight="1" x14ac:dyDescent="0.25">
      <c r="A789" s="139"/>
      <c r="B789" s="139"/>
      <c r="C789" s="139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</row>
    <row r="790" spans="1:25" ht="15.75" customHeight="1" x14ac:dyDescent="0.25">
      <c r="A790" s="139"/>
      <c r="B790" s="139"/>
      <c r="C790" s="139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</row>
    <row r="791" spans="1:25" ht="15.75" customHeight="1" x14ac:dyDescent="0.25">
      <c r="A791" s="139"/>
      <c r="B791" s="139"/>
      <c r="C791" s="139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39"/>
      <c r="Q791" s="139"/>
      <c r="R791" s="139"/>
      <c r="S791" s="139"/>
      <c r="T791" s="139"/>
      <c r="U791" s="139"/>
      <c r="V791" s="139"/>
      <c r="W791" s="139"/>
      <c r="X791" s="139"/>
      <c r="Y791" s="139"/>
    </row>
    <row r="792" spans="1:25" ht="15.75" customHeight="1" x14ac:dyDescent="0.25">
      <c r="A792" s="139"/>
      <c r="B792" s="139"/>
      <c r="C792" s="139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39"/>
      <c r="Q792" s="139"/>
      <c r="R792" s="139"/>
      <c r="S792" s="139"/>
      <c r="T792" s="139"/>
      <c r="U792" s="139"/>
      <c r="V792" s="139"/>
      <c r="W792" s="139"/>
      <c r="X792" s="139"/>
      <c r="Y792" s="139"/>
    </row>
    <row r="793" spans="1:25" ht="15.75" customHeight="1" x14ac:dyDescent="0.25">
      <c r="A793" s="139"/>
      <c r="B793" s="139"/>
      <c r="C793" s="139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39"/>
      <c r="Q793" s="139"/>
      <c r="R793" s="139"/>
      <c r="S793" s="139"/>
      <c r="T793" s="139"/>
      <c r="U793" s="139"/>
      <c r="V793" s="139"/>
      <c r="W793" s="139"/>
      <c r="X793" s="139"/>
      <c r="Y793" s="139"/>
    </row>
    <row r="794" spans="1:25" ht="15.75" customHeight="1" x14ac:dyDescent="0.25">
      <c r="A794" s="139"/>
      <c r="B794" s="139"/>
      <c r="C794" s="139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39"/>
      <c r="Q794" s="139"/>
      <c r="R794" s="139"/>
      <c r="S794" s="139"/>
      <c r="T794" s="139"/>
      <c r="U794" s="139"/>
      <c r="V794" s="139"/>
      <c r="W794" s="139"/>
      <c r="X794" s="139"/>
      <c r="Y794" s="139"/>
    </row>
    <row r="795" spans="1:25" ht="15.75" customHeight="1" x14ac:dyDescent="0.25">
      <c r="A795" s="139"/>
      <c r="B795" s="139"/>
      <c r="C795" s="139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39"/>
      <c r="Q795" s="139"/>
      <c r="R795" s="139"/>
      <c r="S795" s="139"/>
      <c r="T795" s="139"/>
      <c r="U795" s="139"/>
      <c r="V795" s="139"/>
      <c r="W795" s="139"/>
      <c r="X795" s="139"/>
      <c r="Y795" s="139"/>
    </row>
    <row r="796" spans="1:25" ht="15.75" customHeight="1" x14ac:dyDescent="0.25">
      <c r="A796" s="139"/>
      <c r="B796" s="139"/>
      <c r="C796" s="139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39"/>
      <c r="Q796" s="139"/>
      <c r="R796" s="139"/>
      <c r="S796" s="139"/>
      <c r="T796" s="139"/>
      <c r="U796" s="139"/>
      <c r="V796" s="139"/>
      <c r="W796" s="139"/>
      <c r="X796" s="139"/>
      <c r="Y796" s="139"/>
    </row>
    <row r="797" spans="1:25" ht="15.75" customHeight="1" x14ac:dyDescent="0.25">
      <c r="A797" s="139"/>
      <c r="B797" s="139"/>
      <c r="C797" s="139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39"/>
      <c r="Q797" s="139"/>
      <c r="R797" s="139"/>
      <c r="S797" s="139"/>
      <c r="T797" s="139"/>
      <c r="U797" s="139"/>
      <c r="V797" s="139"/>
      <c r="W797" s="139"/>
      <c r="X797" s="139"/>
      <c r="Y797" s="139"/>
    </row>
    <row r="798" spans="1:25" ht="15.75" customHeight="1" x14ac:dyDescent="0.25">
      <c r="A798" s="139"/>
      <c r="B798" s="139"/>
      <c r="C798" s="139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39"/>
      <c r="Q798" s="139"/>
      <c r="R798" s="139"/>
      <c r="S798" s="139"/>
      <c r="T798" s="139"/>
      <c r="U798" s="139"/>
      <c r="V798" s="139"/>
      <c r="W798" s="139"/>
      <c r="X798" s="139"/>
      <c r="Y798" s="139"/>
    </row>
    <row r="799" spans="1:25" ht="15.75" customHeight="1" x14ac:dyDescent="0.25">
      <c r="A799" s="139"/>
      <c r="B799" s="139"/>
      <c r="C799" s="139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</row>
    <row r="800" spans="1:25" ht="15.75" customHeight="1" x14ac:dyDescent="0.25">
      <c r="A800" s="139"/>
      <c r="B800" s="139"/>
      <c r="C800" s="139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</row>
    <row r="801" spans="1:25" ht="15.75" customHeight="1" x14ac:dyDescent="0.25">
      <c r="A801" s="139"/>
      <c r="B801" s="139"/>
      <c r="C801" s="139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</row>
    <row r="802" spans="1:25" ht="15.75" customHeight="1" x14ac:dyDescent="0.25">
      <c r="A802" s="139"/>
      <c r="B802" s="139"/>
      <c r="C802" s="139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</row>
    <row r="803" spans="1:25" ht="15.75" customHeight="1" x14ac:dyDescent="0.25">
      <c r="A803" s="139"/>
      <c r="B803" s="139"/>
      <c r="C803" s="139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</row>
    <row r="804" spans="1:25" ht="15.75" customHeight="1" x14ac:dyDescent="0.25">
      <c r="A804" s="139"/>
      <c r="B804" s="139"/>
      <c r="C804" s="139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</row>
    <row r="805" spans="1:25" ht="15.75" customHeight="1" x14ac:dyDescent="0.25">
      <c r="A805" s="139"/>
      <c r="B805" s="139"/>
      <c r="C805" s="139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</row>
    <row r="806" spans="1:25" ht="15.75" customHeight="1" x14ac:dyDescent="0.25">
      <c r="A806" s="139"/>
      <c r="B806" s="139"/>
      <c r="C806" s="139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</row>
    <row r="807" spans="1:25" ht="15.75" customHeight="1" x14ac:dyDescent="0.25">
      <c r="A807" s="139"/>
      <c r="B807" s="139"/>
      <c r="C807" s="139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</row>
    <row r="808" spans="1:25" ht="15.75" customHeight="1" x14ac:dyDescent="0.25">
      <c r="A808" s="139"/>
      <c r="B808" s="139"/>
      <c r="C808" s="139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</row>
    <row r="809" spans="1:25" ht="15.75" customHeight="1" x14ac:dyDescent="0.25">
      <c r="A809" s="139"/>
      <c r="B809" s="139"/>
      <c r="C809" s="139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</row>
    <row r="810" spans="1:25" ht="15.75" customHeight="1" x14ac:dyDescent="0.25">
      <c r="A810" s="139"/>
      <c r="B810" s="139"/>
      <c r="C810" s="139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</row>
    <row r="811" spans="1:25" ht="15.75" customHeight="1" x14ac:dyDescent="0.25">
      <c r="A811" s="139"/>
      <c r="B811" s="139"/>
      <c r="C811" s="139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</row>
    <row r="812" spans="1:25" ht="15.75" customHeight="1" x14ac:dyDescent="0.25">
      <c r="A812" s="139"/>
      <c r="B812" s="139"/>
      <c r="C812" s="139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</row>
    <row r="813" spans="1:25" ht="15.75" customHeight="1" x14ac:dyDescent="0.25">
      <c r="A813" s="139"/>
      <c r="B813" s="139"/>
      <c r="C813" s="139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</row>
    <row r="814" spans="1:25" ht="15.75" customHeight="1" x14ac:dyDescent="0.25">
      <c r="A814" s="139"/>
      <c r="B814" s="139"/>
      <c r="C814" s="139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</row>
    <row r="815" spans="1:25" ht="15.75" customHeight="1" x14ac:dyDescent="0.25">
      <c r="A815" s="139"/>
      <c r="B815" s="139"/>
      <c r="C815" s="139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39"/>
      <c r="Q815" s="139"/>
      <c r="R815" s="139"/>
      <c r="S815" s="139"/>
      <c r="T815" s="139"/>
      <c r="U815" s="139"/>
      <c r="V815" s="139"/>
      <c r="W815" s="139"/>
      <c r="X815" s="139"/>
      <c r="Y815" s="139"/>
    </row>
    <row r="816" spans="1:25" ht="15.75" customHeight="1" x14ac:dyDescent="0.25">
      <c r="A816" s="139"/>
      <c r="B816" s="139"/>
      <c r="C816" s="139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39"/>
      <c r="Q816" s="139"/>
      <c r="R816" s="139"/>
      <c r="S816" s="139"/>
      <c r="T816" s="139"/>
      <c r="U816" s="139"/>
      <c r="V816" s="139"/>
      <c r="W816" s="139"/>
      <c r="X816" s="139"/>
      <c r="Y816" s="139"/>
    </row>
    <row r="817" spans="1:25" ht="15.75" customHeight="1" x14ac:dyDescent="0.25">
      <c r="A817" s="139"/>
      <c r="B817" s="139"/>
      <c r="C817" s="139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39"/>
      <c r="Q817" s="139"/>
      <c r="R817" s="139"/>
      <c r="S817" s="139"/>
      <c r="T817" s="139"/>
      <c r="U817" s="139"/>
      <c r="V817" s="139"/>
      <c r="W817" s="139"/>
      <c r="X817" s="139"/>
      <c r="Y817" s="139"/>
    </row>
    <row r="818" spans="1:25" ht="15.75" customHeight="1" x14ac:dyDescent="0.25">
      <c r="A818" s="139"/>
      <c r="B818" s="139"/>
      <c r="C818" s="139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39"/>
      <c r="Q818" s="139"/>
      <c r="R818" s="139"/>
      <c r="S818" s="139"/>
      <c r="T818" s="139"/>
      <c r="U818" s="139"/>
      <c r="V818" s="139"/>
      <c r="W818" s="139"/>
      <c r="X818" s="139"/>
      <c r="Y818" s="139"/>
    </row>
    <row r="819" spans="1:25" ht="15.75" customHeight="1" x14ac:dyDescent="0.25">
      <c r="A819" s="139"/>
      <c r="B819" s="139"/>
      <c r="C819" s="139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39"/>
      <c r="Q819" s="139"/>
      <c r="R819" s="139"/>
      <c r="S819" s="139"/>
      <c r="T819" s="139"/>
      <c r="U819" s="139"/>
      <c r="V819" s="139"/>
      <c r="W819" s="139"/>
      <c r="X819" s="139"/>
      <c r="Y819" s="139"/>
    </row>
    <row r="820" spans="1:25" ht="15.75" customHeight="1" x14ac:dyDescent="0.25">
      <c r="A820" s="139"/>
      <c r="B820" s="139"/>
      <c r="C820" s="139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</row>
    <row r="821" spans="1:25" ht="15.75" customHeight="1" x14ac:dyDescent="0.25">
      <c r="A821" s="139"/>
      <c r="B821" s="139"/>
      <c r="C821" s="139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39"/>
      <c r="Q821" s="139"/>
      <c r="R821" s="139"/>
      <c r="S821" s="139"/>
      <c r="T821" s="139"/>
      <c r="U821" s="139"/>
      <c r="V821" s="139"/>
      <c r="W821" s="139"/>
      <c r="X821" s="139"/>
      <c r="Y821" s="139"/>
    </row>
    <row r="822" spans="1:25" ht="15.75" customHeight="1" x14ac:dyDescent="0.25">
      <c r="A822" s="139"/>
      <c r="B822" s="139"/>
      <c r="C822" s="139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39"/>
      <c r="Q822" s="139"/>
      <c r="R822" s="139"/>
      <c r="S822" s="139"/>
      <c r="T822" s="139"/>
      <c r="U822" s="139"/>
      <c r="V822" s="139"/>
      <c r="W822" s="139"/>
      <c r="X822" s="139"/>
      <c r="Y822" s="139"/>
    </row>
    <row r="823" spans="1:25" ht="15.75" customHeight="1" x14ac:dyDescent="0.25">
      <c r="A823" s="139"/>
      <c r="B823" s="139"/>
      <c r="C823" s="139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</row>
    <row r="824" spans="1:25" ht="15.75" customHeight="1" x14ac:dyDescent="0.25">
      <c r="A824" s="139"/>
      <c r="B824" s="139"/>
      <c r="C824" s="139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39"/>
      <c r="Q824" s="139"/>
      <c r="R824" s="139"/>
      <c r="S824" s="139"/>
      <c r="T824" s="139"/>
      <c r="U824" s="139"/>
      <c r="V824" s="139"/>
      <c r="W824" s="139"/>
      <c r="X824" s="139"/>
      <c r="Y824" s="139"/>
    </row>
    <row r="825" spans="1:25" ht="15.75" customHeight="1" x14ac:dyDescent="0.25">
      <c r="A825" s="139"/>
      <c r="B825" s="139"/>
      <c r="C825" s="139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</row>
    <row r="826" spans="1:25" ht="15.75" customHeight="1" x14ac:dyDescent="0.25">
      <c r="A826" s="139"/>
      <c r="B826" s="139"/>
      <c r="C826" s="139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</row>
    <row r="827" spans="1:25" ht="15.75" customHeight="1" x14ac:dyDescent="0.25">
      <c r="A827" s="139"/>
      <c r="B827" s="139"/>
      <c r="C827" s="139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39"/>
      <c r="Q827" s="139"/>
      <c r="R827" s="139"/>
      <c r="S827" s="139"/>
      <c r="T827" s="139"/>
      <c r="U827" s="139"/>
      <c r="V827" s="139"/>
      <c r="W827" s="139"/>
      <c r="X827" s="139"/>
      <c r="Y827" s="139"/>
    </row>
    <row r="828" spans="1:25" ht="15.75" customHeight="1" x14ac:dyDescent="0.25">
      <c r="A828" s="139"/>
      <c r="B828" s="139"/>
      <c r="C828" s="139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39"/>
      <c r="Q828" s="139"/>
      <c r="R828" s="139"/>
      <c r="S828" s="139"/>
      <c r="T828" s="139"/>
      <c r="U828" s="139"/>
      <c r="V828" s="139"/>
      <c r="W828" s="139"/>
      <c r="X828" s="139"/>
      <c r="Y828" s="139"/>
    </row>
    <row r="829" spans="1:25" ht="15.75" customHeight="1" x14ac:dyDescent="0.25">
      <c r="A829" s="139"/>
      <c r="B829" s="139"/>
      <c r="C829" s="139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</row>
    <row r="830" spans="1:25" ht="15.75" customHeight="1" x14ac:dyDescent="0.25">
      <c r="A830" s="139"/>
      <c r="B830" s="139"/>
      <c r="C830" s="139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39"/>
      <c r="Q830" s="139"/>
      <c r="R830" s="139"/>
      <c r="S830" s="139"/>
      <c r="T830" s="139"/>
      <c r="U830" s="139"/>
      <c r="V830" s="139"/>
      <c r="W830" s="139"/>
      <c r="X830" s="139"/>
      <c r="Y830" s="139"/>
    </row>
    <row r="831" spans="1:25" ht="15.75" customHeight="1" x14ac:dyDescent="0.25">
      <c r="A831" s="139"/>
      <c r="B831" s="139"/>
      <c r="C831" s="139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39"/>
      <c r="Q831" s="139"/>
      <c r="R831" s="139"/>
      <c r="S831" s="139"/>
      <c r="T831" s="139"/>
      <c r="U831" s="139"/>
      <c r="V831" s="139"/>
      <c r="W831" s="139"/>
      <c r="X831" s="139"/>
      <c r="Y831" s="139"/>
    </row>
    <row r="832" spans="1:25" ht="15.75" customHeight="1" x14ac:dyDescent="0.25">
      <c r="A832" s="139"/>
      <c r="B832" s="139"/>
      <c r="C832" s="139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39"/>
      <c r="Q832" s="139"/>
      <c r="R832" s="139"/>
      <c r="S832" s="139"/>
      <c r="T832" s="139"/>
      <c r="U832" s="139"/>
      <c r="V832" s="139"/>
      <c r="W832" s="139"/>
      <c r="X832" s="139"/>
      <c r="Y832" s="139"/>
    </row>
    <row r="833" spans="1:25" ht="15.75" customHeight="1" x14ac:dyDescent="0.25">
      <c r="A833" s="139"/>
      <c r="B833" s="139"/>
      <c r="C833" s="139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39"/>
      <c r="Q833" s="139"/>
      <c r="R833" s="139"/>
      <c r="S833" s="139"/>
      <c r="T833" s="139"/>
      <c r="U833" s="139"/>
      <c r="V833" s="139"/>
      <c r="W833" s="139"/>
      <c r="X833" s="139"/>
      <c r="Y833" s="139"/>
    </row>
    <row r="834" spans="1:25" ht="15.75" customHeight="1" x14ac:dyDescent="0.25">
      <c r="A834" s="139"/>
      <c r="B834" s="139"/>
      <c r="C834" s="139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39"/>
      <c r="Q834" s="139"/>
      <c r="R834" s="139"/>
      <c r="S834" s="139"/>
      <c r="T834" s="139"/>
      <c r="U834" s="139"/>
      <c r="V834" s="139"/>
      <c r="W834" s="139"/>
      <c r="X834" s="139"/>
      <c r="Y834" s="139"/>
    </row>
    <row r="835" spans="1:25" ht="15.75" customHeight="1" x14ac:dyDescent="0.25">
      <c r="A835" s="139"/>
      <c r="B835" s="139"/>
      <c r="C835" s="139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39"/>
      <c r="Q835" s="139"/>
      <c r="R835" s="139"/>
      <c r="S835" s="139"/>
      <c r="T835" s="139"/>
      <c r="U835" s="139"/>
      <c r="V835" s="139"/>
      <c r="W835" s="139"/>
      <c r="X835" s="139"/>
      <c r="Y835" s="139"/>
    </row>
    <row r="836" spans="1:25" ht="15.75" customHeight="1" x14ac:dyDescent="0.25">
      <c r="A836" s="139"/>
      <c r="B836" s="139"/>
      <c r="C836" s="139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39"/>
      <c r="Q836" s="139"/>
      <c r="R836" s="139"/>
      <c r="S836" s="139"/>
      <c r="T836" s="139"/>
      <c r="U836" s="139"/>
      <c r="V836" s="139"/>
      <c r="W836" s="139"/>
      <c r="X836" s="139"/>
      <c r="Y836" s="139"/>
    </row>
    <row r="837" spans="1:25" ht="15.75" customHeight="1" x14ac:dyDescent="0.25">
      <c r="A837" s="139"/>
      <c r="B837" s="139"/>
      <c r="C837" s="139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39"/>
      <c r="Q837" s="139"/>
      <c r="R837" s="139"/>
      <c r="S837" s="139"/>
      <c r="T837" s="139"/>
      <c r="U837" s="139"/>
      <c r="V837" s="139"/>
      <c r="W837" s="139"/>
      <c r="X837" s="139"/>
      <c r="Y837" s="139"/>
    </row>
    <row r="838" spans="1:25" ht="15.75" customHeight="1" x14ac:dyDescent="0.25">
      <c r="A838" s="139"/>
      <c r="B838" s="139"/>
      <c r="C838" s="139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</row>
    <row r="839" spans="1:25" ht="15.75" customHeight="1" x14ac:dyDescent="0.25">
      <c r="A839" s="139"/>
      <c r="B839" s="139"/>
      <c r="C839" s="139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39"/>
      <c r="Q839" s="139"/>
      <c r="R839" s="139"/>
      <c r="S839" s="139"/>
      <c r="T839" s="139"/>
      <c r="U839" s="139"/>
      <c r="V839" s="139"/>
      <c r="W839" s="139"/>
      <c r="X839" s="139"/>
      <c r="Y839" s="139"/>
    </row>
    <row r="840" spans="1:25" ht="15.75" customHeight="1" x14ac:dyDescent="0.25">
      <c r="A840" s="139"/>
      <c r="B840" s="139"/>
      <c r="C840" s="139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39"/>
      <c r="Q840" s="139"/>
      <c r="R840" s="139"/>
      <c r="S840" s="139"/>
      <c r="T840" s="139"/>
      <c r="U840" s="139"/>
      <c r="V840" s="139"/>
      <c r="W840" s="139"/>
      <c r="X840" s="139"/>
      <c r="Y840" s="139"/>
    </row>
    <row r="841" spans="1:25" ht="15.75" customHeight="1" x14ac:dyDescent="0.25">
      <c r="A841" s="139"/>
      <c r="B841" s="139"/>
      <c r="C841" s="139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39"/>
      <c r="Q841" s="139"/>
      <c r="R841" s="139"/>
      <c r="S841" s="139"/>
      <c r="T841" s="139"/>
      <c r="U841" s="139"/>
      <c r="V841" s="139"/>
      <c r="W841" s="139"/>
      <c r="X841" s="139"/>
      <c r="Y841" s="139"/>
    </row>
    <row r="842" spans="1:25" ht="15.75" customHeight="1" x14ac:dyDescent="0.25">
      <c r="A842" s="139"/>
      <c r="B842" s="139"/>
      <c r="C842" s="139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39"/>
      <c r="Q842" s="139"/>
      <c r="R842" s="139"/>
      <c r="S842" s="139"/>
      <c r="T842" s="139"/>
      <c r="U842" s="139"/>
      <c r="V842" s="139"/>
      <c r="W842" s="139"/>
      <c r="X842" s="139"/>
      <c r="Y842" s="139"/>
    </row>
    <row r="843" spans="1:25" ht="15.75" customHeight="1" x14ac:dyDescent="0.25">
      <c r="A843" s="139"/>
      <c r="B843" s="139"/>
      <c r="C843" s="139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39"/>
      <c r="Q843" s="139"/>
      <c r="R843" s="139"/>
      <c r="S843" s="139"/>
      <c r="T843" s="139"/>
      <c r="U843" s="139"/>
      <c r="V843" s="139"/>
      <c r="W843" s="139"/>
      <c r="X843" s="139"/>
      <c r="Y843" s="139"/>
    </row>
    <row r="844" spans="1:25" ht="15.75" customHeight="1" x14ac:dyDescent="0.25">
      <c r="A844" s="139"/>
      <c r="B844" s="139"/>
      <c r="C844" s="139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39"/>
      <c r="Q844" s="139"/>
      <c r="R844" s="139"/>
      <c r="S844" s="139"/>
      <c r="T844" s="139"/>
      <c r="U844" s="139"/>
      <c r="V844" s="139"/>
      <c r="W844" s="139"/>
      <c r="X844" s="139"/>
      <c r="Y844" s="139"/>
    </row>
    <row r="845" spans="1:25" ht="15.75" customHeight="1" x14ac:dyDescent="0.25">
      <c r="A845" s="139"/>
      <c r="B845" s="139"/>
      <c r="C845" s="139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39"/>
      <c r="Q845" s="139"/>
      <c r="R845" s="139"/>
      <c r="S845" s="139"/>
      <c r="T845" s="139"/>
      <c r="U845" s="139"/>
      <c r="V845" s="139"/>
      <c r="W845" s="139"/>
      <c r="X845" s="139"/>
      <c r="Y845" s="139"/>
    </row>
    <row r="846" spans="1:25" ht="15.75" customHeight="1" x14ac:dyDescent="0.25">
      <c r="A846" s="139"/>
      <c r="B846" s="139"/>
      <c r="C846" s="139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39"/>
      <c r="Q846" s="139"/>
      <c r="R846" s="139"/>
      <c r="S846" s="139"/>
      <c r="T846" s="139"/>
      <c r="U846" s="139"/>
      <c r="V846" s="139"/>
      <c r="W846" s="139"/>
      <c r="X846" s="139"/>
      <c r="Y846" s="139"/>
    </row>
    <row r="847" spans="1:25" ht="15.75" customHeight="1" x14ac:dyDescent="0.25">
      <c r="A847" s="139"/>
      <c r="B847" s="139"/>
      <c r="C847" s="139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39"/>
      <c r="Q847" s="139"/>
      <c r="R847" s="139"/>
      <c r="S847" s="139"/>
      <c r="T847" s="139"/>
      <c r="U847" s="139"/>
      <c r="V847" s="139"/>
      <c r="W847" s="139"/>
      <c r="X847" s="139"/>
      <c r="Y847" s="139"/>
    </row>
    <row r="848" spans="1:25" ht="15.75" customHeight="1" x14ac:dyDescent="0.25">
      <c r="A848" s="139"/>
      <c r="B848" s="139"/>
      <c r="C848" s="139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39"/>
      <c r="Q848" s="139"/>
      <c r="R848" s="139"/>
      <c r="S848" s="139"/>
      <c r="T848" s="139"/>
      <c r="U848" s="139"/>
      <c r="V848" s="139"/>
      <c r="W848" s="139"/>
      <c r="X848" s="139"/>
      <c r="Y848" s="139"/>
    </row>
    <row r="849" spans="1:25" ht="15.75" customHeight="1" x14ac:dyDescent="0.25">
      <c r="A849" s="139"/>
      <c r="B849" s="139"/>
      <c r="C849" s="139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39"/>
      <c r="Q849" s="139"/>
      <c r="R849" s="139"/>
      <c r="S849" s="139"/>
      <c r="T849" s="139"/>
      <c r="U849" s="139"/>
      <c r="V849" s="139"/>
      <c r="W849" s="139"/>
      <c r="X849" s="139"/>
      <c r="Y849" s="139"/>
    </row>
    <row r="850" spans="1:25" ht="15.75" customHeight="1" x14ac:dyDescent="0.25">
      <c r="A850" s="139"/>
      <c r="B850" s="139"/>
      <c r="C850" s="139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39"/>
      <c r="Q850" s="139"/>
      <c r="R850" s="139"/>
      <c r="S850" s="139"/>
      <c r="T850" s="139"/>
      <c r="U850" s="139"/>
      <c r="V850" s="139"/>
      <c r="W850" s="139"/>
      <c r="X850" s="139"/>
      <c r="Y850" s="139"/>
    </row>
    <row r="851" spans="1:25" ht="15.75" customHeight="1" x14ac:dyDescent="0.25">
      <c r="A851" s="139"/>
      <c r="B851" s="139"/>
      <c r="C851" s="139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39"/>
      <c r="Q851" s="139"/>
      <c r="R851" s="139"/>
      <c r="S851" s="139"/>
      <c r="T851" s="139"/>
      <c r="U851" s="139"/>
      <c r="V851" s="139"/>
      <c r="W851" s="139"/>
      <c r="X851" s="139"/>
      <c r="Y851" s="139"/>
    </row>
    <row r="852" spans="1:25" ht="15.75" customHeight="1" x14ac:dyDescent="0.25">
      <c r="A852" s="139"/>
      <c r="B852" s="139"/>
      <c r="C852" s="139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39"/>
      <c r="Q852" s="139"/>
      <c r="R852" s="139"/>
      <c r="S852" s="139"/>
      <c r="T852" s="139"/>
      <c r="U852" s="139"/>
      <c r="V852" s="139"/>
      <c r="W852" s="139"/>
      <c r="X852" s="139"/>
      <c r="Y852" s="139"/>
    </row>
    <row r="853" spans="1:25" ht="15.75" customHeight="1" x14ac:dyDescent="0.25">
      <c r="A853" s="139"/>
      <c r="B853" s="139"/>
      <c r="C853" s="139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39"/>
      <c r="Q853" s="139"/>
      <c r="R853" s="139"/>
      <c r="S853" s="139"/>
      <c r="T853" s="139"/>
      <c r="U853" s="139"/>
      <c r="V853" s="139"/>
      <c r="W853" s="139"/>
      <c r="X853" s="139"/>
      <c r="Y853" s="139"/>
    </row>
    <row r="854" spans="1:25" ht="15.75" customHeight="1" x14ac:dyDescent="0.25">
      <c r="A854" s="139"/>
      <c r="B854" s="139"/>
      <c r="C854" s="139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39"/>
      <c r="Q854" s="139"/>
      <c r="R854" s="139"/>
      <c r="S854" s="139"/>
      <c r="T854" s="139"/>
      <c r="U854" s="139"/>
      <c r="V854" s="139"/>
      <c r="W854" s="139"/>
      <c r="X854" s="139"/>
      <c r="Y854" s="139"/>
    </row>
    <row r="855" spans="1:25" ht="15.75" customHeight="1" x14ac:dyDescent="0.25">
      <c r="A855" s="139"/>
      <c r="B855" s="139"/>
      <c r="C855" s="139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39"/>
      <c r="Q855" s="139"/>
      <c r="R855" s="139"/>
      <c r="S855" s="139"/>
      <c r="T855" s="139"/>
      <c r="U855" s="139"/>
      <c r="V855" s="139"/>
      <c r="W855" s="139"/>
      <c r="X855" s="139"/>
      <c r="Y855" s="139"/>
    </row>
    <row r="856" spans="1:25" ht="15.75" customHeight="1" x14ac:dyDescent="0.25">
      <c r="A856" s="139"/>
      <c r="B856" s="139"/>
      <c r="C856" s="139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39"/>
      <c r="Q856" s="139"/>
      <c r="R856" s="139"/>
      <c r="S856" s="139"/>
      <c r="T856" s="139"/>
      <c r="U856" s="139"/>
      <c r="V856" s="139"/>
      <c r="W856" s="139"/>
      <c r="X856" s="139"/>
      <c r="Y856" s="139"/>
    </row>
    <row r="857" spans="1:25" ht="15.75" customHeight="1" x14ac:dyDescent="0.25">
      <c r="A857" s="139"/>
      <c r="B857" s="139"/>
      <c r="C857" s="139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39"/>
      <c r="Q857" s="139"/>
      <c r="R857" s="139"/>
      <c r="S857" s="139"/>
      <c r="T857" s="139"/>
      <c r="U857" s="139"/>
      <c r="V857" s="139"/>
      <c r="W857" s="139"/>
      <c r="X857" s="139"/>
      <c r="Y857" s="139"/>
    </row>
    <row r="858" spans="1:25" ht="15.75" customHeight="1" x14ac:dyDescent="0.25">
      <c r="A858" s="139"/>
      <c r="B858" s="139"/>
      <c r="C858" s="139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</row>
    <row r="859" spans="1:25" ht="15.75" customHeight="1" x14ac:dyDescent="0.25">
      <c r="A859" s="139"/>
      <c r="B859" s="139"/>
      <c r="C859" s="139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39"/>
      <c r="Q859" s="139"/>
      <c r="R859" s="139"/>
      <c r="S859" s="139"/>
      <c r="T859" s="139"/>
      <c r="U859" s="139"/>
      <c r="V859" s="139"/>
      <c r="W859" s="139"/>
      <c r="X859" s="139"/>
      <c r="Y859" s="139"/>
    </row>
    <row r="860" spans="1:25" ht="15.75" customHeight="1" x14ac:dyDescent="0.25">
      <c r="A860" s="139"/>
      <c r="B860" s="139"/>
      <c r="C860" s="139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</row>
    <row r="861" spans="1:25" ht="15.75" customHeight="1" x14ac:dyDescent="0.25">
      <c r="A861" s="139"/>
      <c r="B861" s="139"/>
      <c r="C861" s="139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39"/>
      <c r="Q861" s="139"/>
      <c r="R861" s="139"/>
      <c r="S861" s="139"/>
      <c r="T861" s="139"/>
      <c r="U861" s="139"/>
      <c r="V861" s="139"/>
      <c r="W861" s="139"/>
      <c r="X861" s="139"/>
      <c r="Y861" s="139"/>
    </row>
    <row r="862" spans="1:25" ht="15.75" customHeight="1" x14ac:dyDescent="0.25">
      <c r="A862" s="139"/>
      <c r="B862" s="139"/>
      <c r="C862" s="139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39"/>
      <c r="Q862" s="139"/>
      <c r="R862" s="139"/>
      <c r="S862" s="139"/>
      <c r="T862" s="139"/>
      <c r="U862" s="139"/>
      <c r="V862" s="139"/>
      <c r="W862" s="139"/>
      <c r="X862" s="139"/>
      <c r="Y862" s="139"/>
    </row>
    <row r="863" spans="1:25" ht="15.75" customHeight="1" x14ac:dyDescent="0.25">
      <c r="A863" s="139"/>
      <c r="B863" s="139"/>
      <c r="C863" s="139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39"/>
      <c r="Q863" s="139"/>
      <c r="R863" s="139"/>
      <c r="S863" s="139"/>
      <c r="T863" s="139"/>
      <c r="U863" s="139"/>
      <c r="V863" s="139"/>
      <c r="W863" s="139"/>
      <c r="X863" s="139"/>
      <c r="Y863" s="139"/>
    </row>
    <row r="864" spans="1:25" ht="15.75" customHeight="1" x14ac:dyDescent="0.25">
      <c r="A864" s="139"/>
      <c r="B864" s="139"/>
      <c r="C864" s="139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39"/>
      <c r="Q864" s="139"/>
      <c r="R864" s="139"/>
      <c r="S864" s="139"/>
      <c r="T864" s="139"/>
      <c r="U864" s="139"/>
      <c r="V864" s="139"/>
      <c r="W864" s="139"/>
      <c r="X864" s="139"/>
      <c r="Y864" s="139"/>
    </row>
    <row r="865" spans="1:25" ht="15.75" customHeight="1" x14ac:dyDescent="0.25">
      <c r="A865" s="139"/>
      <c r="B865" s="139"/>
      <c r="C865" s="139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39"/>
      <c r="Q865" s="139"/>
      <c r="R865" s="139"/>
      <c r="S865" s="139"/>
      <c r="T865" s="139"/>
      <c r="U865" s="139"/>
      <c r="V865" s="139"/>
      <c r="W865" s="139"/>
      <c r="X865" s="139"/>
      <c r="Y865" s="139"/>
    </row>
    <row r="866" spans="1:25" ht="15.75" customHeight="1" x14ac:dyDescent="0.25">
      <c r="A866" s="139"/>
      <c r="B866" s="139"/>
      <c r="C866" s="139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39"/>
      <c r="Q866" s="139"/>
      <c r="R866" s="139"/>
      <c r="S866" s="139"/>
      <c r="T866" s="139"/>
      <c r="U866" s="139"/>
      <c r="V866" s="139"/>
      <c r="W866" s="139"/>
      <c r="X866" s="139"/>
      <c r="Y866" s="139"/>
    </row>
    <row r="867" spans="1:25" ht="15.75" customHeight="1" x14ac:dyDescent="0.25">
      <c r="A867" s="139"/>
      <c r="B867" s="139"/>
      <c r="C867" s="139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39"/>
      <c r="Q867" s="139"/>
      <c r="R867" s="139"/>
      <c r="S867" s="139"/>
      <c r="T867" s="139"/>
      <c r="U867" s="139"/>
      <c r="V867" s="139"/>
      <c r="W867" s="139"/>
      <c r="X867" s="139"/>
      <c r="Y867" s="139"/>
    </row>
    <row r="868" spans="1:25" ht="15.75" customHeight="1" x14ac:dyDescent="0.25">
      <c r="A868" s="139"/>
      <c r="B868" s="139"/>
      <c r="C868" s="139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39"/>
      <c r="Q868" s="139"/>
      <c r="R868" s="139"/>
      <c r="S868" s="139"/>
      <c r="T868" s="139"/>
      <c r="U868" s="139"/>
      <c r="V868" s="139"/>
      <c r="W868" s="139"/>
      <c r="X868" s="139"/>
      <c r="Y868" s="139"/>
    </row>
    <row r="869" spans="1:25" ht="15.75" customHeight="1" x14ac:dyDescent="0.25">
      <c r="A869" s="139"/>
      <c r="B869" s="139"/>
      <c r="C869" s="139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39"/>
      <c r="Q869" s="139"/>
      <c r="R869" s="139"/>
      <c r="S869" s="139"/>
      <c r="T869" s="139"/>
      <c r="U869" s="139"/>
      <c r="V869" s="139"/>
      <c r="W869" s="139"/>
      <c r="X869" s="139"/>
      <c r="Y869" s="139"/>
    </row>
    <row r="870" spans="1:25" ht="15.75" customHeight="1" x14ac:dyDescent="0.25">
      <c r="A870" s="139"/>
      <c r="B870" s="139"/>
      <c r="C870" s="139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39"/>
      <c r="Q870" s="139"/>
      <c r="R870" s="139"/>
      <c r="S870" s="139"/>
      <c r="T870" s="139"/>
      <c r="U870" s="139"/>
      <c r="V870" s="139"/>
      <c r="W870" s="139"/>
      <c r="X870" s="139"/>
      <c r="Y870" s="139"/>
    </row>
    <row r="871" spans="1:25" ht="15.75" customHeight="1" x14ac:dyDescent="0.25">
      <c r="A871" s="139"/>
      <c r="B871" s="139"/>
      <c r="C871" s="139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39"/>
      <c r="Q871" s="139"/>
      <c r="R871" s="139"/>
      <c r="S871" s="139"/>
      <c r="T871" s="139"/>
      <c r="U871" s="139"/>
      <c r="V871" s="139"/>
      <c r="W871" s="139"/>
      <c r="X871" s="139"/>
      <c r="Y871" s="139"/>
    </row>
    <row r="872" spans="1:25" ht="15.75" customHeight="1" x14ac:dyDescent="0.25">
      <c r="A872" s="139"/>
      <c r="B872" s="139"/>
      <c r="C872" s="139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39"/>
      <c r="Q872" s="139"/>
      <c r="R872" s="139"/>
      <c r="S872" s="139"/>
      <c r="T872" s="139"/>
      <c r="U872" s="139"/>
      <c r="V872" s="139"/>
      <c r="W872" s="139"/>
      <c r="X872" s="139"/>
      <c r="Y872" s="139"/>
    </row>
    <row r="873" spans="1:25" ht="15.75" customHeight="1" x14ac:dyDescent="0.25">
      <c r="A873" s="139"/>
      <c r="B873" s="139"/>
      <c r="C873" s="139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39"/>
      <c r="Q873" s="139"/>
      <c r="R873" s="139"/>
      <c r="S873" s="139"/>
      <c r="T873" s="139"/>
      <c r="U873" s="139"/>
      <c r="V873" s="139"/>
      <c r="W873" s="139"/>
      <c r="X873" s="139"/>
      <c r="Y873" s="139"/>
    </row>
    <row r="874" spans="1:25" ht="15.75" customHeight="1" x14ac:dyDescent="0.25">
      <c r="A874" s="139"/>
      <c r="B874" s="139"/>
      <c r="C874" s="139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39"/>
      <c r="Q874" s="139"/>
      <c r="R874" s="139"/>
      <c r="S874" s="139"/>
      <c r="T874" s="139"/>
      <c r="U874" s="139"/>
      <c r="V874" s="139"/>
      <c r="W874" s="139"/>
      <c r="X874" s="139"/>
      <c r="Y874" s="139"/>
    </row>
    <row r="875" spans="1:25" ht="15.75" customHeight="1" x14ac:dyDescent="0.25">
      <c r="A875" s="139"/>
      <c r="B875" s="139"/>
      <c r="C875" s="139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</row>
    <row r="876" spans="1:25" ht="15.75" customHeight="1" x14ac:dyDescent="0.25">
      <c r="A876" s="139"/>
      <c r="B876" s="139"/>
      <c r="C876" s="139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39"/>
      <c r="Q876" s="139"/>
      <c r="R876" s="139"/>
      <c r="S876" s="139"/>
      <c r="T876" s="139"/>
      <c r="U876" s="139"/>
      <c r="V876" s="139"/>
      <c r="W876" s="139"/>
      <c r="X876" s="139"/>
      <c r="Y876" s="139"/>
    </row>
    <row r="877" spans="1:25" ht="15.75" customHeight="1" x14ac:dyDescent="0.25">
      <c r="A877" s="139"/>
      <c r="B877" s="139"/>
      <c r="C877" s="139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39"/>
      <c r="Q877" s="139"/>
      <c r="R877" s="139"/>
      <c r="S877" s="139"/>
      <c r="T877" s="139"/>
      <c r="U877" s="139"/>
      <c r="V877" s="139"/>
      <c r="W877" s="139"/>
      <c r="X877" s="139"/>
      <c r="Y877" s="139"/>
    </row>
    <row r="878" spans="1:25" ht="15.75" customHeight="1" x14ac:dyDescent="0.25">
      <c r="A878" s="139"/>
      <c r="B878" s="139"/>
      <c r="C878" s="139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39"/>
      <c r="Q878" s="139"/>
      <c r="R878" s="139"/>
      <c r="S878" s="139"/>
      <c r="T878" s="139"/>
      <c r="U878" s="139"/>
      <c r="V878" s="139"/>
      <c r="W878" s="139"/>
      <c r="X878" s="139"/>
      <c r="Y878" s="139"/>
    </row>
    <row r="879" spans="1:25" ht="15.75" customHeight="1" x14ac:dyDescent="0.25">
      <c r="A879" s="139"/>
      <c r="B879" s="139"/>
      <c r="C879" s="139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39"/>
      <c r="Q879" s="139"/>
      <c r="R879" s="139"/>
      <c r="S879" s="139"/>
      <c r="T879" s="139"/>
      <c r="U879" s="139"/>
      <c r="V879" s="139"/>
      <c r="W879" s="139"/>
      <c r="X879" s="139"/>
      <c r="Y879" s="139"/>
    </row>
    <row r="880" spans="1:25" ht="15.75" customHeight="1" x14ac:dyDescent="0.25">
      <c r="A880" s="139"/>
      <c r="B880" s="139"/>
      <c r="C880" s="139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39"/>
      <c r="Q880" s="139"/>
      <c r="R880" s="139"/>
      <c r="S880" s="139"/>
      <c r="T880" s="139"/>
      <c r="U880" s="139"/>
      <c r="V880" s="139"/>
      <c r="W880" s="139"/>
      <c r="X880" s="139"/>
      <c r="Y880" s="139"/>
    </row>
    <row r="881" spans="1:25" ht="15.75" customHeight="1" x14ac:dyDescent="0.25">
      <c r="A881" s="139"/>
      <c r="B881" s="139"/>
      <c r="C881" s="139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39"/>
      <c r="Q881" s="139"/>
      <c r="R881" s="139"/>
      <c r="S881" s="139"/>
      <c r="T881" s="139"/>
      <c r="U881" s="139"/>
      <c r="V881" s="139"/>
      <c r="W881" s="139"/>
      <c r="X881" s="139"/>
      <c r="Y881" s="139"/>
    </row>
    <row r="882" spans="1:25" ht="15.75" customHeight="1" x14ac:dyDescent="0.25">
      <c r="A882" s="139"/>
      <c r="B882" s="139"/>
      <c r="C882" s="139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39"/>
      <c r="Q882" s="139"/>
      <c r="R882" s="139"/>
      <c r="S882" s="139"/>
      <c r="T882" s="139"/>
      <c r="U882" s="139"/>
      <c r="V882" s="139"/>
      <c r="W882" s="139"/>
      <c r="X882" s="139"/>
      <c r="Y882" s="139"/>
    </row>
    <row r="883" spans="1:25" ht="15.75" customHeight="1" x14ac:dyDescent="0.25">
      <c r="A883" s="139"/>
      <c r="B883" s="139"/>
      <c r="C883" s="139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39"/>
      <c r="Q883" s="139"/>
      <c r="R883" s="139"/>
      <c r="S883" s="139"/>
      <c r="T883" s="139"/>
      <c r="U883" s="139"/>
      <c r="V883" s="139"/>
      <c r="W883" s="139"/>
      <c r="X883" s="139"/>
      <c r="Y883" s="139"/>
    </row>
    <row r="884" spans="1:25" ht="15.75" customHeight="1" x14ac:dyDescent="0.25">
      <c r="A884" s="139"/>
      <c r="B884" s="139"/>
      <c r="C884" s="139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39"/>
      <c r="Q884" s="139"/>
      <c r="R884" s="139"/>
      <c r="S884" s="139"/>
      <c r="T884" s="139"/>
      <c r="U884" s="139"/>
      <c r="V884" s="139"/>
      <c r="W884" s="139"/>
      <c r="X884" s="139"/>
      <c r="Y884" s="139"/>
    </row>
    <row r="885" spans="1:25" ht="15.75" customHeight="1" x14ac:dyDescent="0.25">
      <c r="A885" s="139"/>
      <c r="B885" s="139"/>
      <c r="C885" s="139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39"/>
      <c r="Q885" s="139"/>
      <c r="R885" s="139"/>
      <c r="S885" s="139"/>
      <c r="T885" s="139"/>
      <c r="U885" s="139"/>
      <c r="V885" s="139"/>
      <c r="W885" s="139"/>
      <c r="X885" s="139"/>
      <c r="Y885" s="139"/>
    </row>
    <row r="886" spans="1:25" ht="15.75" customHeight="1" x14ac:dyDescent="0.25">
      <c r="A886" s="139"/>
      <c r="B886" s="139"/>
      <c r="C886" s="139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39"/>
      <c r="Q886" s="139"/>
      <c r="R886" s="139"/>
      <c r="S886" s="139"/>
      <c r="T886" s="139"/>
      <c r="U886" s="139"/>
      <c r="V886" s="139"/>
      <c r="W886" s="139"/>
      <c r="X886" s="139"/>
      <c r="Y886" s="139"/>
    </row>
    <row r="887" spans="1:25" ht="15.75" customHeight="1" x14ac:dyDescent="0.25">
      <c r="A887" s="139"/>
      <c r="B887" s="139"/>
      <c r="C887" s="139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39"/>
      <c r="Q887" s="139"/>
      <c r="R887" s="139"/>
      <c r="S887" s="139"/>
      <c r="T887" s="139"/>
      <c r="U887" s="139"/>
      <c r="V887" s="139"/>
      <c r="W887" s="139"/>
      <c r="X887" s="139"/>
      <c r="Y887" s="139"/>
    </row>
    <row r="888" spans="1:25" ht="15.75" customHeight="1" x14ac:dyDescent="0.25">
      <c r="A888" s="139"/>
      <c r="B888" s="139"/>
      <c r="C888" s="139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39"/>
      <c r="Q888" s="139"/>
      <c r="R888" s="139"/>
      <c r="S888" s="139"/>
      <c r="T888" s="139"/>
      <c r="U888" s="139"/>
      <c r="V888" s="139"/>
      <c r="W888" s="139"/>
      <c r="X888" s="139"/>
      <c r="Y888" s="139"/>
    </row>
    <row r="889" spans="1:25" ht="15.75" customHeight="1" x14ac:dyDescent="0.25">
      <c r="A889" s="139"/>
      <c r="B889" s="139"/>
      <c r="C889" s="139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39"/>
      <c r="Q889" s="139"/>
      <c r="R889" s="139"/>
      <c r="S889" s="139"/>
      <c r="T889" s="139"/>
      <c r="U889" s="139"/>
      <c r="V889" s="139"/>
      <c r="W889" s="139"/>
      <c r="X889" s="139"/>
      <c r="Y889" s="139"/>
    </row>
    <row r="890" spans="1:25" ht="15.75" customHeight="1" x14ac:dyDescent="0.25">
      <c r="A890" s="139"/>
      <c r="B890" s="139"/>
      <c r="C890" s="139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39"/>
      <c r="Q890" s="139"/>
      <c r="R890" s="139"/>
      <c r="S890" s="139"/>
      <c r="T890" s="139"/>
      <c r="U890" s="139"/>
      <c r="V890" s="139"/>
      <c r="W890" s="139"/>
      <c r="X890" s="139"/>
      <c r="Y890" s="139"/>
    </row>
    <row r="891" spans="1:25" ht="15.75" customHeight="1" x14ac:dyDescent="0.25">
      <c r="A891" s="139"/>
      <c r="B891" s="139"/>
      <c r="C891" s="139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39"/>
      <c r="Q891" s="139"/>
      <c r="R891" s="139"/>
      <c r="S891" s="139"/>
      <c r="T891" s="139"/>
      <c r="U891" s="139"/>
      <c r="V891" s="139"/>
      <c r="W891" s="139"/>
      <c r="X891" s="139"/>
      <c r="Y891" s="139"/>
    </row>
    <row r="892" spans="1:25" ht="15.75" customHeight="1" x14ac:dyDescent="0.25">
      <c r="A892" s="139"/>
      <c r="B892" s="139"/>
      <c r="C892" s="139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39"/>
      <c r="Q892" s="139"/>
      <c r="R892" s="139"/>
      <c r="S892" s="139"/>
      <c r="T892" s="139"/>
      <c r="U892" s="139"/>
      <c r="V892" s="139"/>
      <c r="W892" s="139"/>
      <c r="X892" s="139"/>
      <c r="Y892" s="139"/>
    </row>
    <row r="893" spans="1:25" ht="15.75" customHeight="1" x14ac:dyDescent="0.25">
      <c r="A893" s="139"/>
      <c r="B893" s="139"/>
      <c r="C893" s="139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39"/>
      <c r="Q893" s="139"/>
      <c r="R893" s="139"/>
      <c r="S893" s="139"/>
      <c r="T893" s="139"/>
      <c r="U893" s="139"/>
      <c r="V893" s="139"/>
      <c r="W893" s="139"/>
      <c r="X893" s="139"/>
      <c r="Y893" s="139"/>
    </row>
    <row r="894" spans="1:25" ht="15.75" customHeight="1" x14ac:dyDescent="0.25">
      <c r="A894" s="139"/>
      <c r="B894" s="139"/>
      <c r="C894" s="139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39"/>
      <c r="Q894" s="139"/>
      <c r="R894" s="139"/>
      <c r="S894" s="139"/>
      <c r="T894" s="139"/>
      <c r="U894" s="139"/>
      <c r="V894" s="139"/>
      <c r="W894" s="139"/>
      <c r="X894" s="139"/>
      <c r="Y894" s="139"/>
    </row>
    <row r="895" spans="1:25" ht="15.75" customHeight="1" x14ac:dyDescent="0.25">
      <c r="A895" s="139"/>
      <c r="B895" s="139"/>
      <c r="C895" s="139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39"/>
      <c r="Q895" s="139"/>
      <c r="R895" s="139"/>
      <c r="S895" s="139"/>
      <c r="T895" s="139"/>
      <c r="U895" s="139"/>
      <c r="V895" s="139"/>
      <c r="W895" s="139"/>
      <c r="X895" s="139"/>
      <c r="Y895" s="139"/>
    </row>
    <row r="896" spans="1:25" ht="15.75" customHeight="1" x14ac:dyDescent="0.25">
      <c r="A896" s="139"/>
      <c r="B896" s="139"/>
      <c r="C896" s="139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</row>
    <row r="897" spans="1:25" ht="15.75" customHeight="1" x14ac:dyDescent="0.25">
      <c r="A897" s="139"/>
      <c r="B897" s="139"/>
      <c r="C897" s="139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39"/>
      <c r="Q897" s="139"/>
      <c r="R897" s="139"/>
      <c r="S897" s="139"/>
      <c r="T897" s="139"/>
      <c r="U897" s="139"/>
      <c r="V897" s="139"/>
      <c r="W897" s="139"/>
      <c r="X897" s="139"/>
      <c r="Y897" s="139"/>
    </row>
    <row r="898" spans="1:25" ht="15.75" customHeight="1" x14ac:dyDescent="0.25">
      <c r="A898" s="139"/>
      <c r="B898" s="139"/>
      <c r="C898" s="139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39"/>
      <c r="Q898" s="139"/>
      <c r="R898" s="139"/>
      <c r="S898" s="139"/>
      <c r="T898" s="139"/>
      <c r="U898" s="139"/>
      <c r="V898" s="139"/>
      <c r="W898" s="139"/>
      <c r="X898" s="139"/>
      <c r="Y898" s="139"/>
    </row>
    <row r="899" spans="1:25" ht="15.75" customHeight="1" x14ac:dyDescent="0.25">
      <c r="A899" s="139"/>
      <c r="B899" s="139"/>
      <c r="C899" s="139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39"/>
      <c r="Q899" s="139"/>
      <c r="R899" s="139"/>
      <c r="S899" s="139"/>
      <c r="T899" s="139"/>
      <c r="U899" s="139"/>
      <c r="V899" s="139"/>
      <c r="W899" s="139"/>
      <c r="X899" s="139"/>
      <c r="Y899" s="139"/>
    </row>
    <row r="900" spans="1:25" ht="15.75" customHeight="1" x14ac:dyDescent="0.25">
      <c r="A900" s="139"/>
      <c r="B900" s="139"/>
      <c r="C900" s="139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39"/>
      <c r="Q900" s="139"/>
      <c r="R900" s="139"/>
      <c r="S900" s="139"/>
      <c r="T900" s="139"/>
      <c r="U900" s="139"/>
      <c r="V900" s="139"/>
      <c r="W900" s="139"/>
      <c r="X900" s="139"/>
      <c r="Y900" s="139"/>
    </row>
    <row r="901" spans="1:25" ht="15.75" customHeight="1" x14ac:dyDescent="0.25">
      <c r="A901" s="139"/>
      <c r="B901" s="139"/>
      <c r="C901" s="139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39"/>
      <c r="Q901" s="139"/>
      <c r="R901" s="139"/>
      <c r="S901" s="139"/>
      <c r="T901" s="139"/>
      <c r="U901" s="139"/>
      <c r="V901" s="139"/>
      <c r="W901" s="139"/>
      <c r="X901" s="139"/>
      <c r="Y901" s="139"/>
    </row>
    <row r="902" spans="1:25" ht="15.75" customHeight="1" x14ac:dyDescent="0.25">
      <c r="A902" s="139"/>
      <c r="B902" s="139"/>
      <c r="C902" s="139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39"/>
      <c r="Q902" s="139"/>
      <c r="R902" s="139"/>
      <c r="S902" s="139"/>
      <c r="T902" s="139"/>
      <c r="U902" s="139"/>
      <c r="V902" s="139"/>
      <c r="W902" s="139"/>
      <c r="X902" s="139"/>
      <c r="Y902" s="139"/>
    </row>
    <row r="903" spans="1:25" ht="15.75" customHeight="1" x14ac:dyDescent="0.25">
      <c r="A903" s="139"/>
      <c r="B903" s="139"/>
      <c r="C903" s="139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39"/>
      <c r="Q903" s="139"/>
      <c r="R903" s="139"/>
      <c r="S903" s="139"/>
      <c r="T903" s="139"/>
      <c r="U903" s="139"/>
      <c r="V903" s="139"/>
      <c r="W903" s="139"/>
      <c r="X903" s="139"/>
      <c r="Y903" s="139"/>
    </row>
    <row r="904" spans="1:25" ht="15.75" customHeight="1" x14ac:dyDescent="0.25">
      <c r="A904" s="139"/>
      <c r="B904" s="139"/>
      <c r="C904" s="139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39"/>
      <c r="Q904" s="139"/>
      <c r="R904" s="139"/>
      <c r="S904" s="139"/>
      <c r="T904" s="139"/>
      <c r="U904" s="139"/>
      <c r="V904" s="139"/>
      <c r="W904" s="139"/>
      <c r="X904" s="139"/>
      <c r="Y904" s="139"/>
    </row>
    <row r="905" spans="1:25" ht="15.75" customHeight="1" x14ac:dyDescent="0.25">
      <c r="A905" s="139"/>
      <c r="B905" s="139"/>
      <c r="C905" s="139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39"/>
      <c r="Q905" s="139"/>
      <c r="R905" s="139"/>
      <c r="S905" s="139"/>
      <c r="T905" s="139"/>
      <c r="U905" s="139"/>
      <c r="V905" s="139"/>
      <c r="W905" s="139"/>
      <c r="X905" s="139"/>
      <c r="Y905" s="139"/>
    </row>
    <row r="906" spans="1:25" ht="15.75" customHeight="1" x14ac:dyDescent="0.25">
      <c r="A906" s="139"/>
      <c r="B906" s="139"/>
      <c r="C906" s="139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39"/>
      <c r="Q906" s="139"/>
      <c r="R906" s="139"/>
      <c r="S906" s="139"/>
      <c r="T906" s="139"/>
      <c r="U906" s="139"/>
      <c r="V906" s="139"/>
      <c r="W906" s="139"/>
      <c r="X906" s="139"/>
      <c r="Y906" s="139"/>
    </row>
    <row r="907" spans="1:25" ht="15.75" customHeight="1" x14ac:dyDescent="0.25">
      <c r="A907" s="139"/>
      <c r="B907" s="139"/>
      <c r="C907" s="139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39"/>
      <c r="Q907" s="139"/>
      <c r="R907" s="139"/>
      <c r="S907" s="139"/>
      <c r="T907" s="139"/>
      <c r="U907" s="139"/>
      <c r="V907" s="139"/>
      <c r="W907" s="139"/>
      <c r="X907" s="139"/>
      <c r="Y907" s="139"/>
    </row>
    <row r="908" spans="1:25" ht="15.75" customHeight="1" x14ac:dyDescent="0.25">
      <c r="A908" s="139"/>
      <c r="B908" s="139"/>
      <c r="C908" s="139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39"/>
      <c r="Q908" s="139"/>
      <c r="R908" s="139"/>
      <c r="S908" s="139"/>
      <c r="T908" s="139"/>
      <c r="U908" s="139"/>
      <c r="V908" s="139"/>
      <c r="W908" s="139"/>
      <c r="X908" s="139"/>
      <c r="Y908" s="139"/>
    </row>
    <row r="909" spans="1:25" ht="15.75" customHeight="1" x14ac:dyDescent="0.25">
      <c r="A909" s="139"/>
      <c r="B909" s="139"/>
      <c r="C909" s="139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39"/>
      <c r="Q909" s="139"/>
      <c r="R909" s="139"/>
      <c r="S909" s="139"/>
      <c r="T909" s="139"/>
      <c r="U909" s="139"/>
      <c r="V909" s="139"/>
      <c r="W909" s="139"/>
      <c r="X909" s="139"/>
      <c r="Y909" s="139"/>
    </row>
    <row r="910" spans="1:25" ht="15.75" customHeight="1" x14ac:dyDescent="0.25">
      <c r="A910" s="139"/>
      <c r="B910" s="139"/>
      <c r="C910" s="139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39"/>
      <c r="Q910" s="139"/>
      <c r="R910" s="139"/>
      <c r="S910" s="139"/>
      <c r="T910" s="139"/>
      <c r="U910" s="139"/>
      <c r="V910" s="139"/>
      <c r="W910" s="139"/>
      <c r="X910" s="139"/>
      <c r="Y910" s="139"/>
    </row>
    <row r="911" spans="1:25" ht="15.75" customHeight="1" x14ac:dyDescent="0.25">
      <c r="A911" s="139"/>
      <c r="B911" s="139"/>
      <c r="C911" s="139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39"/>
      <c r="Q911" s="139"/>
      <c r="R911" s="139"/>
      <c r="S911" s="139"/>
      <c r="T911" s="139"/>
      <c r="U911" s="139"/>
      <c r="V911" s="139"/>
      <c r="W911" s="139"/>
      <c r="X911" s="139"/>
      <c r="Y911" s="139"/>
    </row>
    <row r="912" spans="1:25" ht="15.75" customHeight="1" x14ac:dyDescent="0.25">
      <c r="A912" s="139"/>
      <c r="B912" s="139"/>
      <c r="C912" s="139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39"/>
      <c r="Q912" s="139"/>
      <c r="R912" s="139"/>
      <c r="S912" s="139"/>
      <c r="T912" s="139"/>
      <c r="U912" s="139"/>
      <c r="V912" s="139"/>
      <c r="W912" s="139"/>
      <c r="X912" s="139"/>
      <c r="Y912" s="139"/>
    </row>
    <row r="913" spans="1:25" ht="15.75" customHeight="1" x14ac:dyDescent="0.25">
      <c r="A913" s="139"/>
      <c r="B913" s="139"/>
      <c r="C913" s="139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39"/>
      <c r="Q913" s="139"/>
      <c r="R913" s="139"/>
      <c r="S913" s="139"/>
      <c r="T913" s="139"/>
      <c r="U913" s="139"/>
      <c r="V913" s="139"/>
      <c r="W913" s="139"/>
      <c r="X913" s="139"/>
      <c r="Y913" s="139"/>
    </row>
    <row r="914" spans="1:25" ht="15.75" customHeight="1" x14ac:dyDescent="0.25">
      <c r="A914" s="139"/>
      <c r="B914" s="139"/>
      <c r="C914" s="139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39"/>
      <c r="Q914" s="139"/>
      <c r="R914" s="139"/>
      <c r="S914" s="139"/>
      <c r="T914" s="139"/>
      <c r="U914" s="139"/>
      <c r="V914" s="139"/>
      <c r="W914" s="139"/>
      <c r="X914" s="139"/>
      <c r="Y914" s="139"/>
    </row>
    <row r="915" spans="1:25" ht="15.75" customHeight="1" x14ac:dyDescent="0.25">
      <c r="A915" s="139"/>
      <c r="B915" s="139"/>
      <c r="C915" s="139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39"/>
      <c r="Q915" s="139"/>
      <c r="R915" s="139"/>
      <c r="S915" s="139"/>
      <c r="T915" s="139"/>
      <c r="U915" s="139"/>
      <c r="V915" s="139"/>
      <c r="W915" s="139"/>
      <c r="X915" s="139"/>
      <c r="Y915" s="139"/>
    </row>
    <row r="916" spans="1:25" ht="15.75" customHeight="1" x14ac:dyDescent="0.25">
      <c r="A916" s="139"/>
      <c r="B916" s="139"/>
      <c r="C916" s="139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39"/>
      <c r="Q916" s="139"/>
      <c r="R916" s="139"/>
      <c r="S916" s="139"/>
      <c r="T916" s="139"/>
      <c r="U916" s="139"/>
      <c r="V916" s="139"/>
      <c r="W916" s="139"/>
      <c r="X916" s="139"/>
      <c r="Y916" s="139"/>
    </row>
    <row r="917" spans="1:25" ht="15.75" customHeight="1" x14ac:dyDescent="0.25">
      <c r="A917" s="139"/>
      <c r="B917" s="139"/>
      <c r="C917" s="139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39"/>
      <c r="Q917" s="139"/>
      <c r="R917" s="139"/>
      <c r="S917" s="139"/>
      <c r="T917" s="139"/>
      <c r="U917" s="139"/>
      <c r="V917" s="139"/>
      <c r="W917" s="139"/>
      <c r="X917" s="139"/>
      <c r="Y917" s="139"/>
    </row>
    <row r="918" spans="1:25" ht="15.75" customHeight="1" x14ac:dyDescent="0.25">
      <c r="A918" s="139"/>
      <c r="B918" s="139"/>
      <c r="C918" s="139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39"/>
      <c r="Q918" s="139"/>
      <c r="R918" s="139"/>
      <c r="S918" s="139"/>
      <c r="T918" s="139"/>
      <c r="U918" s="139"/>
      <c r="V918" s="139"/>
      <c r="W918" s="139"/>
      <c r="X918" s="139"/>
      <c r="Y918" s="139"/>
    </row>
    <row r="919" spans="1:25" ht="15.75" customHeight="1" x14ac:dyDescent="0.25">
      <c r="A919" s="139"/>
      <c r="B919" s="139"/>
      <c r="C919" s="139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39"/>
      <c r="Q919" s="139"/>
      <c r="R919" s="139"/>
      <c r="S919" s="139"/>
      <c r="T919" s="139"/>
      <c r="U919" s="139"/>
      <c r="V919" s="139"/>
      <c r="W919" s="139"/>
      <c r="X919" s="139"/>
      <c r="Y919" s="139"/>
    </row>
    <row r="920" spans="1:25" ht="15.75" customHeight="1" x14ac:dyDescent="0.25">
      <c r="A920" s="139"/>
      <c r="B920" s="139"/>
      <c r="C920" s="139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39"/>
      <c r="Q920" s="139"/>
      <c r="R920" s="139"/>
      <c r="S920" s="139"/>
      <c r="T920" s="139"/>
      <c r="U920" s="139"/>
      <c r="V920" s="139"/>
      <c r="W920" s="139"/>
      <c r="X920" s="139"/>
      <c r="Y920" s="139"/>
    </row>
    <row r="921" spans="1:25" ht="15.75" customHeight="1" x14ac:dyDescent="0.25">
      <c r="A921" s="139"/>
      <c r="B921" s="139"/>
      <c r="C921" s="139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39"/>
      <c r="Q921" s="139"/>
      <c r="R921" s="139"/>
      <c r="S921" s="139"/>
      <c r="T921" s="139"/>
      <c r="U921" s="139"/>
      <c r="V921" s="139"/>
      <c r="W921" s="139"/>
      <c r="X921" s="139"/>
      <c r="Y921" s="139"/>
    </row>
    <row r="922" spans="1:25" ht="15.75" customHeight="1" x14ac:dyDescent="0.25">
      <c r="A922" s="139"/>
      <c r="B922" s="139"/>
      <c r="C922" s="139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39"/>
      <c r="Q922" s="139"/>
      <c r="R922" s="139"/>
      <c r="S922" s="139"/>
      <c r="T922" s="139"/>
      <c r="U922" s="139"/>
      <c r="V922" s="139"/>
      <c r="W922" s="139"/>
      <c r="X922" s="139"/>
      <c r="Y922" s="139"/>
    </row>
    <row r="923" spans="1:25" ht="15.75" customHeight="1" x14ac:dyDescent="0.25">
      <c r="A923" s="139"/>
      <c r="B923" s="139"/>
      <c r="C923" s="139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39"/>
      <c r="Q923" s="139"/>
      <c r="R923" s="139"/>
      <c r="S923" s="139"/>
      <c r="T923" s="139"/>
      <c r="U923" s="139"/>
      <c r="V923" s="139"/>
      <c r="W923" s="139"/>
      <c r="X923" s="139"/>
      <c r="Y923" s="139"/>
    </row>
    <row r="924" spans="1:25" ht="15.75" customHeight="1" x14ac:dyDescent="0.25">
      <c r="A924" s="139"/>
      <c r="B924" s="139"/>
      <c r="C924" s="139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39"/>
      <c r="Q924" s="139"/>
      <c r="R924" s="139"/>
      <c r="S924" s="139"/>
      <c r="T924" s="139"/>
      <c r="U924" s="139"/>
      <c r="V924" s="139"/>
      <c r="W924" s="139"/>
      <c r="X924" s="139"/>
      <c r="Y924" s="139"/>
    </row>
    <row r="925" spans="1:25" ht="15.75" customHeight="1" x14ac:dyDescent="0.25">
      <c r="A925" s="139"/>
      <c r="B925" s="139"/>
      <c r="C925" s="139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39"/>
      <c r="Q925" s="139"/>
      <c r="R925" s="139"/>
      <c r="S925" s="139"/>
      <c r="T925" s="139"/>
      <c r="U925" s="139"/>
      <c r="V925" s="139"/>
      <c r="W925" s="139"/>
      <c r="X925" s="139"/>
      <c r="Y925" s="139"/>
    </row>
    <row r="926" spans="1:25" ht="15.75" customHeight="1" x14ac:dyDescent="0.25">
      <c r="A926" s="139"/>
      <c r="B926" s="139"/>
      <c r="C926" s="139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39"/>
      <c r="Q926" s="139"/>
      <c r="R926" s="139"/>
      <c r="S926" s="139"/>
      <c r="T926" s="139"/>
      <c r="U926" s="139"/>
      <c r="V926" s="139"/>
      <c r="W926" s="139"/>
      <c r="X926" s="139"/>
      <c r="Y926" s="139"/>
    </row>
    <row r="927" spans="1:25" ht="15.75" customHeight="1" x14ac:dyDescent="0.25">
      <c r="A927" s="139"/>
      <c r="B927" s="139"/>
      <c r="C927" s="139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39"/>
      <c r="Q927" s="139"/>
      <c r="R927" s="139"/>
      <c r="S927" s="139"/>
      <c r="T927" s="139"/>
      <c r="U927" s="139"/>
      <c r="V927" s="139"/>
      <c r="W927" s="139"/>
      <c r="X927" s="139"/>
      <c r="Y927" s="139"/>
    </row>
    <row r="928" spans="1:25" ht="15.75" customHeight="1" x14ac:dyDescent="0.25">
      <c r="A928" s="139"/>
      <c r="B928" s="139"/>
      <c r="C928" s="139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39"/>
      <c r="Q928" s="139"/>
      <c r="R928" s="139"/>
      <c r="S928" s="139"/>
      <c r="T928" s="139"/>
      <c r="U928" s="139"/>
      <c r="V928" s="139"/>
      <c r="W928" s="139"/>
      <c r="X928" s="139"/>
      <c r="Y928" s="139"/>
    </row>
    <row r="929" spans="1:25" ht="15.75" customHeight="1" x14ac:dyDescent="0.25">
      <c r="A929" s="139"/>
      <c r="B929" s="139"/>
      <c r="C929" s="139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39"/>
      <c r="Q929" s="139"/>
      <c r="R929" s="139"/>
      <c r="S929" s="139"/>
      <c r="T929" s="139"/>
      <c r="U929" s="139"/>
      <c r="V929" s="139"/>
      <c r="W929" s="139"/>
      <c r="X929" s="139"/>
      <c r="Y929" s="139"/>
    </row>
    <row r="930" spans="1:25" ht="15.75" customHeight="1" x14ac:dyDescent="0.25">
      <c r="A930" s="139"/>
      <c r="B930" s="139"/>
      <c r="C930" s="139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39"/>
      <c r="Q930" s="139"/>
      <c r="R930" s="139"/>
      <c r="S930" s="139"/>
      <c r="T930" s="139"/>
      <c r="U930" s="139"/>
      <c r="V930" s="139"/>
      <c r="W930" s="139"/>
      <c r="X930" s="139"/>
      <c r="Y930" s="139"/>
    </row>
    <row r="931" spans="1:25" ht="15.75" customHeight="1" x14ac:dyDescent="0.25">
      <c r="A931" s="139"/>
      <c r="B931" s="139"/>
      <c r="C931" s="139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39"/>
      <c r="Q931" s="139"/>
      <c r="R931" s="139"/>
      <c r="S931" s="139"/>
      <c r="T931" s="139"/>
      <c r="U931" s="139"/>
      <c r="V931" s="139"/>
      <c r="W931" s="139"/>
      <c r="X931" s="139"/>
      <c r="Y931" s="139"/>
    </row>
    <row r="932" spans="1:25" ht="15.75" customHeight="1" x14ac:dyDescent="0.25">
      <c r="A932" s="139"/>
      <c r="B932" s="139"/>
      <c r="C932" s="139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39"/>
      <c r="Q932" s="139"/>
      <c r="R932" s="139"/>
      <c r="S932" s="139"/>
      <c r="T932" s="139"/>
      <c r="U932" s="139"/>
      <c r="V932" s="139"/>
      <c r="W932" s="139"/>
      <c r="X932" s="139"/>
      <c r="Y932" s="139"/>
    </row>
    <row r="933" spans="1:25" ht="15.75" customHeight="1" x14ac:dyDescent="0.25">
      <c r="A933" s="139"/>
      <c r="B933" s="139"/>
      <c r="C933" s="139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39"/>
      <c r="Q933" s="139"/>
      <c r="R933" s="139"/>
      <c r="S933" s="139"/>
      <c r="T933" s="139"/>
      <c r="U933" s="139"/>
      <c r="V933" s="139"/>
      <c r="W933" s="139"/>
      <c r="X933" s="139"/>
      <c r="Y933" s="139"/>
    </row>
    <row r="934" spans="1:25" ht="15.75" customHeight="1" x14ac:dyDescent="0.25">
      <c r="A934" s="139"/>
      <c r="B934" s="139"/>
      <c r="C934" s="139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39"/>
      <c r="Q934" s="139"/>
      <c r="R934" s="139"/>
      <c r="S934" s="139"/>
      <c r="T934" s="139"/>
      <c r="U934" s="139"/>
      <c r="V934" s="139"/>
      <c r="W934" s="139"/>
      <c r="X934" s="139"/>
      <c r="Y934" s="139"/>
    </row>
    <row r="935" spans="1:25" ht="15.75" customHeight="1" x14ac:dyDescent="0.25">
      <c r="A935" s="139"/>
      <c r="B935" s="139"/>
      <c r="C935" s="139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39"/>
      <c r="Q935" s="139"/>
      <c r="R935" s="139"/>
      <c r="S935" s="139"/>
      <c r="T935" s="139"/>
      <c r="U935" s="139"/>
      <c r="V935" s="139"/>
      <c r="W935" s="139"/>
      <c r="X935" s="139"/>
      <c r="Y935" s="139"/>
    </row>
    <row r="936" spans="1:25" ht="15.75" customHeight="1" x14ac:dyDescent="0.25">
      <c r="A936" s="139"/>
      <c r="B936" s="139"/>
      <c r="C936" s="139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39"/>
      <c r="Q936" s="139"/>
      <c r="R936" s="139"/>
      <c r="S936" s="139"/>
      <c r="T936" s="139"/>
      <c r="U936" s="139"/>
      <c r="V936" s="139"/>
      <c r="W936" s="139"/>
      <c r="X936" s="139"/>
      <c r="Y936" s="139"/>
    </row>
    <row r="937" spans="1:25" ht="15.75" customHeight="1" x14ac:dyDescent="0.25">
      <c r="A937" s="139"/>
      <c r="B937" s="139"/>
      <c r="C937" s="139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39"/>
      <c r="Q937" s="139"/>
      <c r="R937" s="139"/>
      <c r="S937" s="139"/>
      <c r="T937" s="139"/>
      <c r="U937" s="139"/>
      <c r="V937" s="139"/>
      <c r="W937" s="139"/>
      <c r="X937" s="139"/>
      <c r="Y937" s="139"/>
    </row>
    <row r="938" spans="1:25" ht="15.75" customHeight="1" x14ac:dyDescent="0.25">
      <c r="A938" s="139"/>
      <c r="B938" s="139"/>
      <c r="C938" s="139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39"/>
      <c r="Q938" s="139"/>
      <c r="R938" s="139"/>
      <c r="S938" s="139"/>
      <c r="T938" s="139"/>
      <c r="U938" s="139"/>
      <c r="V938" s="139"/>
      <c r="W938" s="139"/>
      <c r="X938" s="139"/>
      <c r="Y938" s="139"/>
    </row>
    <row r="939" spans="1:25" ht="15.75" customHeight="1" x14ac:dyDescent="0.25">
      <c r="A939" s="139"/>
      <c r="B939" s="139"/>
      <c r="C939" s="139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39"/>
      <c r="Q939" s="139"/>
      <c r="R939" s="139"/>
      <c r="S939" s="139"/>
      <c r="T939" s="139"/>
      <c r="U939" s="139"/>
      <c r="V939" s="139"/>
      <c r="W939" s="139"/>
      <c r="X939" s="139"/>
      <c r="Y939" s="139"/>
    </row>
    <row r="940" spans="1:25" ht="15.75" customHeight="1" x14ac:dyDescent="0.25">
      <c r="A940" s="139"/>
      <c r="B940" s="139"/>
      <c r="C940" s="139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39"/>
      <c r="Q940" s="139"/>
      <c r="R940" s="139"/>
      <c r="S940" s="139"/>
      <c r="T940" s="139"/>
      <c r="U940" s="139"/>
      <c r="V940" s="139"/>
      <c r="W940" s="139"/>
      <c r="X940" s="139"/>
      <c r="Y940" s="139"/>
    </row>
    <row r="941" spans="1:25" ht="15.75" customHeight="1" x14ac:dyDescent="0.25">
      <c r="A941" s="139"/>
      <c r="B941" s="139"/>
      <c r="C941" s="139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39"/>
      <c r="Q941" s="139"/>
      <c r="R941" s="139"/>
      <c r="S941" s="139"/>
      <c r="T941" s="139"/>
      <c r="U941" s="139"/>
      <c r="V941" s="139"/>
      <c r="W941" s="139"/>
      <c r="X941" s="139"/>
      <c r="Y941" s="139"/>
    </row>
    <row r="942" spans="1:25" ht="15.75" customHeight="1" x14ac:dyDescent="0.25">
      <c r="A942" s="139"/>
      <c r="B942" s="139"/>
      <c r="C942" s="139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39"/>
      <c r="Q942" s="139"/>
      <c r="R942" s="139"/>
      <c r="S942" s="139"/>
      <c r="T942" s="139"/>
      <c r="U942" s="139"/>
      <c r="V942" s="139"/>
      <c r="W942" s="139"/>
      <c r="X942" s="139"/>
      <c r="Y942" s="139"/>
    </row>
    <row r="943" spans="1:25" ht="15.75" customHeight="1" x14ac:dyDescent="0.25">
      <c r="A943" s="139"/>
      <c r="B943" s="139"/>
      <c r="C943" s="139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39"/>
      <c r="Q943" s="139"/>
      <c r="R943" s="139"/>
      <c r="S943" s="139"/>
      <c r="T943" s="139"/>
      <c r="U943" s="139"/>
      <c r="V943" s="139"/>
      <c r="W943" s="139"/>
      <c r="X943" s="139"/>
      <c r="Y943" s="139"/>
    </row>
    <row r="944" spans="1:25" ht="15.75" customHeight="1" x14ac:dyDescent="0.25">
      <c r="A944" s="139"/>
      <c r="B944" s="139"/>
      <c r="C944" s="139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39"/>
      <c r="Q944" s="139"/>
      <c r="R944" s="139"/>
      <c r="S944" s="139"/>
      <c r="T944" s="139"/>
      <c r="U944" s="139"/>
      <c r="V944" s="139"/>
      <c r="W944" s="139"/>
      <c r="X944" s="139"/>
      <c r="Y944" s="139"/>
    </row>
    <row r="945" spans="1:25" ht="15.75" customHeight="1" x14ac:dyDescent="0.25">
      <c r="A945" s="139"/>
      <c r="B945" s="139"/>
      <c r="C945" s="139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39"/>
      <c r="Q945" s="139"/>
      <c r="R945" s="139"/>
      <c r="S945" s="139"/>
      <c r="T945" s="139"/>
      <c r="U945" s="139"/>
      <c r="V945" s="139"/>
      <c r="W945" s="139"/>
      <c r="X945" s="139"/>
      <c r="Y945" s="139"/>
    </row>
    <row r="946" spans="1:25" ht="15.75" customHeight="1" x14ac:dyDescent="0.25">
      <c r="A946" s="139"/>
      <c r="B946" s="139"/>
      <c r="C946" s="139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39"/>
      <c r="Q946" s="139"/>
      <c r="R946" s="139"/>
      <c r="S946" s="139"/>
      <c r="T946" s="139"/>
      <c r="U946" s="139"/>
      <c r="V946" s="139"/>
      <c r="W946" s="139"/>
      <c r="X946" s="139"/>
      <c r="Y946" s="139"/>
    </row>
    <row r="947" spans="1:25" ht="15.75" customHeight="1" x14ac:dyDescent="0.25">
      <c r="A947" s="139"/>
      <c r="B947" s="139"/>
      <c r="C947" s="139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39"/>
      <c r="Q947" s="139"/>
      <c r="R947" s="139"/>
      <c r="S947" s="139"/>
      <c r="T947" s="139"/>
      <c r="U947" s="139"/>
      <c r="V947" s="139"/>
      <c r="W947" s="139"/>
      <c r="X947" s="139"/>
      <c r="Y947" s="139"/>
    </row>
    <row r="948" spans="1:25" ht="15.75" customHeight="1" x14ac:dyDescent="0.25">
      <c r="A948" s="139"/>
      <c r="B948" s="139"/>
      <c r="C948" s="139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39"/>
      <c r="Q948" s="139"/>
      <c r="R948" s="139"/>
      <c r="S948" s="139"/>
      <c r="T948" s="139"/>
      <c r="U948" s="139"/>
      <c r="V948" s="139"/>
      <c r="W948" s="139"/>
      <c r="X948" s="139"/>
      <c r="Y948" s="139"/>
    </row>
    <row r="949" spans="1:25" ht="15.75" customHeight="1" x14ac:dyDescent="0.25">
      <c r="A949" s="139"/>
      <c r="B949" s="139"/>
      <c r="C949" s="139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39"/>
      <c r="Q949" s="139"/>
      <c r="R949" s="139"/>
      <c r="S949" s="139"/>
      <c r="T949" s="139"/>
      <c r="U949" s="139"/>
      <c r="V949" s="139"/>
      <c r="W949" s="139"/>
      <c r="X949" s="139"/>
      <c r="Y949" s="139"/>
    </row>
    <row r="950" spans="1:25" ht="15.75" customHeight="1" x14ac:dyDescent="0.25">
      <c r="A950" s="139"/>
      <c r="B950" s="139"/>
      <c r="C950" s="139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39"/>
      <c r="Q950" s="139"/>
      <c r="R950" s="139"/>
      <c r="S950" s="139"/>
      <c r="T950" s="139"/>
      <c r="U950" s="139"/>
      <c r="V950" s="139"/>
      <c r="W950" s="139"/>
      <c r="X950" s="139"/>
      <c r="Y950" s="139"/>
    </row>
    <row r="951" spans="1:25" ht="15.75" customHeight="1" x14ac:dyDescent="0.25">
      <c r="A951" s="139"/>
      <c r="B951" s="139"/>
      <c r="C951" s="139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39"/>
      <c r="Q951" s="139"/>
      <c r="R951" s="139"/>
      <c r="S951" s="139"/>
      <c r="T951" s="139"/>
      <c r="U951" s="139"/>
      <c r="V951" s="139"/>
      <c r="W951" s="139"/>
      <c r="X951" s="139"/>
      <c r="Y951" s="139"/>
    </row>
    <row r="952" spans="1:25" ht="15.75" customHeight="1" x14ac:dyDescent="0.25">
      <c r="A952" s="139"/>
      <c r="B952" s="139"/>
      <c r="C952" s="139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39"/>
      <c r="Q952" s="139"/>
      <c r="R952" s="139"/>
      <c r="S952" s="139"/>
      <c r="T952" s="139"/>
      <c r="U952" s="139"/>
      <c r="V952" s="139"/>
      <c r="W952" s="139"/>
      <c r="X952" s="139"/>
      <c r="Y952" s="139"/>
    </row>
    <row r="953" spans="1:25" ht="15.75" customHeight="1" x14ac:dyDescent="0.25">
      <c r="A953" s="139"/>
      <c r="B953" s="139"/>
      <c r="C953" s="139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39"/>
      <c r="Q953" s="139"/>
      <c r="R953" s="139"/>
      <c r="S953" s="139"/>
      <c r="T953" s="139"/>
      <c r="U953" s="139"/>
      <c r="V953" s="139"/>
      <c r="W953" s="139"/>
      <c r="X953" s="139"/>
      <c r="Y953" s="139"/>
    </row>
    <row r="954" spans="1:25" ht="15.75" customHeight="1" x14ac:dyDescent="0.25">
      <c r="A954" s="139"/>
      <c r="B954" s="139"/>
      <c r="C954" s="139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39"/>
      <c r="Q954" s="139"/>
      <c r="R954" s="139"/>
      <c r="S954" s="139"/>
      <c r="T954" s="139"/>
      <c r="U954" s="139"/>
      <c r="V954" s="139"/>
      <c r="W954" s="139"/>
      <c r="X954" s="139"/>
      <c r="Y954" s="139"/>
    </row>
    <row r="955" spans="1:25" ht="15.75" customHeight="1" x14ac:dyDescent="0.25">
      <c r="A955" s="139"/>
      <c r="B955" s="139"/>
      <c r="C955" s="139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39"/>
      <c r="Q955" s="139"/>
      <c r="R955" s="139"/>
      <c r="S955" s="139"/>
      <c r="T955" s="139"/>
      <c r="U955" s="139"/>
      <c r="V955" s="139"/>
      <c r="W955" s="139"/>
      <c r="X955" s="139"/>
      <c r="Y955" s="139"/>
    </row>
    <row r="956" spans="1:25" ht="15.75" customHeight="1" x14ac:dyDescent="0.25">
      <c r="A956" s="139"/>
      <c r="B956" s="139"/>
      <c r="C956" s="139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39"/>
      <c r="Q956" s="139"/>
      <c r="R956" s="139"/>
      <c r="S956" s="139"/>
      <c r="T956" s="139"/>
      <c r="U956" s="139"/>
      <c r="V956" s="139"/>
      <c r="W956" s="139"/>
      <c r="X956" s="139"/>
      <c r="Y956" s="139"/>
    </row>
    <row r="957" spans="1:25" ht="15.75" customHeight="1" x14ac:dyDescent="0.25">
      <c r="A957" s="139"/>
      <c r="B957" s="139"/>
      <c r="C957" s="139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39"/>
      <c r="Q957" s="139"/>
      <c r="R957" s="139"/>
      <c r="S957" s="139"/>
      <c r="T957" s="139"/>
      <c r="U957" s="139"/>
      <c r="V957" s="139"/>
      <c r="W957" s="139"/>
      <c r="X957" s="139"/>
      <c r="Y957" s="139"/>
    </row>
    <row r="958" spans="1:25" ht="15.75" customHeight="1" x14ac:dyDescent="0.25">
      <c r="A958" s="139"/>
      <c r="B958" s="139"/>
      <c r="C958" s="139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39"/>
      <c r="Q958" s="139"/>
      <c r="R958" s="139"/>
      <c r="S958" s="139"/>
      <c r="T958" s="139"/>
      <c r="U958" s="139"/>
      <c r="V958" s="139"/>
      <c r="W958" s="139"/>
      <c r="X958" s="139"/>
      <c r="Y958" s="139"/>
    </row>
    <row r="959" spans="1:25" ht="15.75" customHeight="1" x14ac:dyDescent="0.25">
      <c r="A959" s="139"/>
      <c r="B959" s="139"/>
      <c r="C959" s="139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39"/>
      <c r="Q959" s="139"/>
      <c r="R959" s="139"/>
      <c r="S959" s="139"/>
      <c r="T959" s="139"/>
      <c r="U959" s="139"/>
      <c r="V959" s="139"/>
      <c r="W959" s="139"/>
      <c r="X959" s="139"/>
      <c r="Y959" s="139"/>
    </row>
    <row r="960" spans="1:25" ht="15.75" customHeight="1" x14ac:dyDescent="0.25">
      <c r="A960" s="139"/>
      <c r="B960" s="139"/>
      <c r="C960" s="139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39"/>
      <c r="Q960" s="139"/>
      <c r="R960" s="139"/>
      <c r="S960" s="139"/>
      <c r="T960" s="139"/>
      <c r="U960" s="139"/>
      <c r="V960" s="139"/>
      <c r="W960" s="139"/>
      <c r="X960" s="139"/>
      <c r="Y960" s="139"/>
    </row>
    <row r="961" spans="1:25" ht="15.75" customHeight="1" x14ac:dyDescent="0.25">
      <c r="A961" s="139"/>
      <c r="B961" s="139"/>
      <c r="C961" s="139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39"/>
      <c r="Q961" s="139"/>
      <c r="R961" s="139"/>
      <c r="S961" s="139"/>
      <c r="T961" s="139"/>
      <c r="U961" s="139"/>
      <c r="V961" s="139"/>
      <c r="W961" s="139"/>
      <c r="X961" s="139"/>
      <c r="Y961" s="139"/>
    </row>
    <row r="962" spans="1:25" ht="15.75" customHeight="1" x14ac:dyDescent="0.25">
      <c r="A962" s="139"/>
      <c r="B962" s="139"/>
      <c r="C962" s="139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39"/>
      <c r="Q962" s="139"/>
      <c r="R962" s="139"/>
      <c r="S962" s="139"/>
      <c r="T962" s="139"/>
      <c r="U962" s="139"/>
      <c r="V962" s="139"/>
      <c r="W962" s="139"/>
      <c r="X962" s="139"/>
      <c r="Y962" s="139"/>
    </row>
    <row r="963" spans="1:25" ht="15.75" customHeight="1" x14ac:dyDescent="0.25">
      <c r="A963" s="139"/>
      <c r="B963" s="139"/>
      <c r="C963" s="139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39"/>
      <c r="Q963" s="139"/>
      <c r="R963" s="139"/>
      <c r="S963" s="139"/>
      <c r="T963" s="139"/>
      <c r="U963" s="139"/>
      <c r="V963" s="139"/>
      <c r="W963" s="139"/>
      <c r="X963" s="139"/>
      <c r="Y963" s="139"/>
    </row>
    <row r="964" spans="1:25" ht="15.75" customHeight="1" x14ac:dyDescent="0.25">
      <c r="A964" s="139"/>
      <c r="B964" s="139"/>
      <c r="C964" s="139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39"/>
      <c r="Q964" s="139"/>
      <c r="R964" s="139"/>
      <c r="S964" s="139"/>
      <c r="T964" s="139"/>
      <c r="U964" s="139"/>
      <c r="V964" s="139"/>
      <c r="W964" s="139"/>
      <c r="X964" s="139"/>
      <c r="Y964" s="139"/>
    </row>
    <row r="965" spans="1:25" ht="15.75" customHeight="1" x14ac:dyDescent="0.25">
      <c r="A965" s="139"/>
      <c r="B965" s="139"/>
      <c r="C965" s="139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39"/>
      <c r="Q965" s="139"/>
      <c r="R965" s="139"/>
      <c r="S965" s="139"/>
      <c r="T965" s="139"/>
      <c r="U965" s="139"/>
      <c r="V965" s="139"/>
      <c r="W965" s="139"/>
      <c r="X965" s="139"/>
      <c r="Y965" s="139"/>
    </row>
    <row r="966" spans="1:25" ht="15.75" customHeight="1" x14ac:dyDescent="0.25">
      <c r="A966" s="139"/>
      <c r="B966" s="139"/>
      <c r="C966" s="139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39"/>
      <c r="Q966" s="139"/>
      <c r="R966" s="139"/>
      <c r="S966" s="139"/>
      <c r="T966" s="139"/>
      <c r="U966" s="139"/>
      <c r="V966" s="139"/>
      <c r="W966" s="139"/>
      <c r="X966" s="139"/>
      <c r="Y966" s="139"/>
    </row>
    <row r="967" spans="1:25" ht="15.75" customHeight="1" x14ac:dyDescent="0.25">
      <c r="A967" s="139"/>
      <c r="B967" s="139"/>
      <c r="C967" s="139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39"/>
      <c r="Q967" s="139"/>
      <c r="R967" s="139"/>
      <c r="S967" s="139"/>
      <c r="T967" s="139"/>
      <c r="U967" s="139"/>
      <c r="V967" s="139"/>
      <c r="W967" s="139"/>
      <c r="X967" s="139"/>
      <c r="Y967" s="139"/>
    </row>
    <row r="968" spans="1:25" ht="15.75" customHeight="1" x14ac:dyDescent="0.25">
      <c r="A968" s="139"/>
      <c r="B968" s="139"/>
      <c r="C968" s="139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39"/>
      <c r="Q968" s="139"/>
      <c r="R968" s="139"/>
      <c r="S968" s="139"/>
      <c r="T968" s="139"/>
      <c r="U968" s="139"/>
      <c r="V968" s="139"/>
      <c r="W968" s="139"/>
      <c r="X968" s="139"/>
      <c r="Y968" s="139"/>
    </row>
    <row r="969" spans="1:25" ht="15.75" customHeight="1" x14ac:dyDescent="0.25">
      <c r="A969" s="139"/>
      <c r="B969" s="139"/>
      <c r="C969" s="139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39"/>
      <c r="Q969" s="139"/>
      <c r="R969" s="139"/>
      <c r="S969" s="139"/>
      <c r="T969" s="139"/>
      <c r="U969" s="139"/>
      <c r="V969" s="139"/>
      <c r="W969" s="139"/>
      <c r="X969" s="139"/>
      <c r="Y969" s="139"/>
    </row>
    <row r="970" spans="1:25" ht="15.75" customHeight="1" x14ac:dyDescent="0.25">
      <c r="A970" s="139"/>
      <c r="B970" s="139"/>
      <c r="C970" s="139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39"/>
      <c r="Q970" s="139"/>
      <c r="R970" s="139"/>
      <c r="S970" s="139"/>
      <c r="T970" s="139"/>
      <c r="U970" s="139"/>
      <c r="V970" s="139"/>
      <c r="W970" s="139"/>
      <c r="X970" s="139"/>
      <c r="Y970" s="139"/>
    </row>
    <row r="971" spans="1:25" ht="15.75" customHeight="1" x14ac:dyDescent="0.25">
      <c r="A971" s="139"/>
      <c r="B971" s="139"/>
      <c r="C971" s="139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39"/>
      <c r="Q971" s="139"/>
      <c r="R971" s="139"/>
      <c r="S971" s="139"/>
      <c r="T971" s="139"/>
      <c r="U971" s="139"/>
      <c r="V971" s="139"/>
      <c r="W971" s="139"/>
      <c r="X971" s="139"/>
      <c r="Y971" s="139"/>
    </row>
    <row r="972" spans="1:25" ht="15.75" customHeight="1" x14ac:dyDescent="0.25">
      <c r="A972" s="139"/>
      <c r="B972" s="139"/>
      <c r="C972" s="139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39"/>
      <c r="Q972" s="139"/>
      <c r="R972" s="139"/>
      <c r="S972" s="139"/>
      <c r="T972" s="139"/>
      <c r="U972" s="139"/>
      <c r="V972" s="139"/>
      <c r="W972" s="139"/>
      <c r="X972" s="139"/>
      <c r="Y972" s="139"/>
    </row>
    <row r="973" spans="1:25" ht="15.75" customHeight="1" x14ac:dyDescent="0.25">
      <c r="A973" s="139"/>
      <c r="B973" s="139"/>
      <c r="C973" s="139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39"/>
      <c r="Q973" s="139"/>
      <c r="R973" s="139"/>
      <c r="S973" s="139"/>
      <c r="T973" s="139"/>
      <c r="U973" s="139"/>
      <c r="V973" s="139"/>
      <c r="W973" s="139"/>
      <c r="X973" s="139"/>
      <c r="Y973" s="139"/>
    </row>
    <row r="974" spans="1:25" ht="15.75" customHeight="1" x14ac:dyDescent="0.25">
      <c r="A974" s="139"/>
      <c r="B974" s="139"/>
      <c r="C974" s="139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39"/>
      <c r="Q974" s="139"/>
      <c r="R974" s="139"/>
      <c r="S974" s="139"/>
      <c r="T974" s="139"/>
      <c r="U974" s="139"/>
      <c r="V974" s="139"/>
      <c r="W974" s="139"/>
      <c r="X974" s="139"/>
      <c r="Y974" s="139"/>
    </row>
    <row r="975" spans="1:25" ht="15.75" customHeight="1" x14ac:dyDescent="0.25">
      <c r="A975" s="139"/>
      <c r="B975" s="139"/>
      <c r="C975" s="139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39"/>
      <c r="Q975" s="139"/>
      <c r="R975" s="139"/>
      <c r="S975" s="139"/>
      <c r="T975" s="139"/>
      <c r="U975" s="139"/>
      <c r="V975" s="139"/>
      <c r="W975" s="139"/>
      <c r="X975" s="139"/>
      <c r="Y975" s="139"/>
    </row>
    <row r="976" spans="1:25" ht="15.75" customHeight="1" x14ac:dyDescent="0.25">
      <c r="A976" s="139"/>
      <c r="B976" s="139"/>
      <c r="C976" s="139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39"/>
      <c r="Q976" s="139"/>
      <c r="R976" s="139"/>
      <c r="S976" s="139"/>
      <c r="T976" s="139"/>
      <c r="U976" s="139"/>
      <c r="V976" s="139"/>
      <c r="W976" s="139"/>
      <c r="X976" s="139"/>
      <c r="Y976" s="139"/>
    </row>
    <row r="977" spans="1:25" ht="15.75" customHeight="1" x14ac:dyDescent="0.25">
      <c r="A977" s="139"/>
      <c r="B977" s="139"/>
      <c r="C977" s="139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39"/>
      <c r="Q977" s="139"/>
      <c r="R977" s="139"/>
      <c r="S977" s="139"/>
      <c r="T977" s="139"/>
      <c r="U977" s="139"/>
      <c r="V977" s="139"/>
      <c r="W977" s="139"/>
      <c r="X977" s="139"/>
      <c r="Y977" s="139"/>
    </row>
    <row r="978" spans="1:25" ht="15.75" customHeight="1" x14ac:dyDescent="0.25">
      <c r="A978" s="139"/>
      <c r="B978" s="139"/>
      <c r="C978" s="139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39"/>
      <c r="Q978" s="139"/>
      <c r="R978" s="139"/>
      <c r="S978" s="139"/>
      <c r="T978" s="139"/>
      <c r="U978" s="139"/>
      <c r="V978" s="139"/>
      <c r="W978" s="139"/>
      <c r="X978" s="139"/>
      <c r="Y978" s="139"/>
    </row>
    <row r="979" spans="1:25" ht="15.75" customHeight="1" x14ac:dyDescent="0.25">
      <c r="A979" s="139"/>
      <c r="B979" s="139"/>
      <c r="C979" s="139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39"/>
      <c r="Q979" s="139"/>
      <c r="R979" s="139"/>
      <c r="S979" s="139"/>
      <c r="T979" s="139"/>
      <c r="U979" s="139"/>
      <c r="V979" s="139"/>
      <c r="W979" s="139"/>
      <c r="X979" s="139"/>
      <c r="Y979" s="139"/>
    </row>
    <row r="980" spans="1:25" ht="15.75" customHeight="1" x14ac:dyDescent="0.25">
      <c r="A980" s="139"/>
      <c r="B980" s="139"/>
      <c r="C980" s="139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39"/>
      <c r="Q980" s="139"/>
      <c r="R980" s="139"/>
      <c r="S980" s="139"/>
      <c r="T980" s="139"/>
      <c r="U980" s="139"/>
      <c r="V980" s="139"/>
      <c r="W980" s="139"/>
      <c r="X980" s="139"/>
      <c r="Y980" s="139"/>
    </row>
    <row r="981" spans="1:25" ht="15.75" customHeight="1" x14ac:dyDescent="0.25">
      <c r="A981" s="139"/>
      <c r="B981" s="139"/>
      <c r="C981" s="139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39"/>
      <c r="Q981" s="139"/>
      <c r="R981" s="139"/>
      <c r="S981" s="139"/>
      <c r="T981" s="139"/>
      <c r="U981" s="139"/>
      <c r="V981" s="139"/>
      <c r="W981" s="139"/>
      <c r="X981" s="139"/>
      <c r="Y981" s="139"/>
    </row>
    <row r="982" spans="1:25" ht="15.75" customHeight="1" x14ac:dyDescent="0.25">
      <c r="A982" s="139"/>
      <c r="B982" s="139"/>
      <c r="C982" s="139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39"/>
      <c r="Q982" s="139"/>
      <c r="R982" s="139"/>
      <c r="S982" s="139"/>
      <c r="T982" s="139"/>
      <c r="U982" s="139"/>
      <c r="V982" s="139"/>
      <c r="W982" s="139"/>
      <c r="X982" s="139"/>
      <c r="Y982" s="139"/>
    </row>
    <row r="983" spans="1:25" ht="15.75" customHeight="1" x14ac:dyDescent="0.25">
      <c r="A983" s="139"/>
      <c r="B983" s="139"/>
      <c r="C983" s="139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39"/>
      <c r="Q983" s="139"/>
      <c r="R983" s="139"/>
      <c r="S983" s="139"/>
      <c r="T983" s="139"/>
      <c r="U983" s="139"/>
      <c r="V983" s="139"/>
      <c r="W983" s="139"/>
      <c r="X983" s="139"/>
      <c r="Y983" s="139"/>
    </row>
    <row r="984" spans="1:25" ht="15.75" customHeight="1" x14ac:dyDescent="0.25">
      <c r="A984" s="139"/>
      <c r="B984" s="139"/>
      <c r="C984" s="139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39"/>
      <c r="Q984" s="139"/>
      <c r="R984" s="139"/>
      <c r="S984" s="139"/>
      <c r="T984" s="139"/>
      <c r="U984" s="139"/>
      <c r="V984" s="139"/>
      <c r="W984" s="139"/>
      <c r="X984" s="139"/>
      <c r="Y984" s="139"/>
    </row>
    <row r="985" spans="1:25" ht="15.75" customHeight="1" x14ac:dyDescent="0.25">
      <c r="A985" s="139"/>
      <c r="B985" s="139"/>
      <c r="C985" s="139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39"/>
      <c r="Q985" s="139"/>
      <c r="R985" s="139"/>
      <c r="S985" s="139"/>
      <c r="T985" s="139"/>
      <c r="U985" s="139"/>
      <c r="V985" s="139"/>
      <c r="W985" s="139"/>
      <c r="X985" s="139"/>
      <c r="Y985" s="139"/>
    </row>
    <row r="986" spans="1:25" ht="15.75" customHeight="1" x14ac:dyDescent="0.25">
      <c r="A986" s="139"/>
      <c r="B986" s="139"/>
      <c r="C986" s="139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39"/>
      <c r="Q986" s="139"/>
      <c r="R986" s="139"/>
      <c r="S986" s="139"/>
      <c r="T986" s="139"/>
      <c r="U986" s="139"/>
      <c r="V986" s="139"/>
      <c r="W986" s="139"/>
      <c r="X986" s="139"/>
      <c r="Y986" s="139"/>
    </row>
    <row r="987" spans="1:25" ht="15.75" customHeight="1" x14ac:dyDescent="0.25">
      <c r="A987" s="139"/>
      <c r="B987" s="139"/>
      <c r="C987" s="139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39"/>
      <c r="Q987" s="139"/>
      <c r="R987" s="139"/>
      <c r="S987" s="139"/>
      <c r="T987" s="139"/>
      <c r="U987" s="139"/>
      <c r="V987" s="139"/>
      <c r="W987" s="139"/>
      <c r="X987" s="139"/>
      <c r="Y987" s="139"/>
    </row>
    <row r="988" spans="1:25" ht="15.75" customHeight="1" x14ac:dyDescent="0.25">
      <c r="A988" s="139"/>
      <c r="B988" s="139"/>
      <c r="C988" s="139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39"/>
      <c r="Q988" s="139"/>
      <c r="R988" s="139"/>
      <c r="S988" s="139"/>
      <c r="T988" s="139"/>
      <c r="U988" s="139"/>
      <c r="V988" s="139"/>
      <c r="W988" s="139"/>
      <c r="X988" s="139"/>
      <c r="Y988" s="139"/>
    </row>
    <row r="989" spans="1:25" ht="15.75" customHeight="1" x14ac:dyDescent="0.25">
      <c r="A989" s="139"/>
      <c r="B989" s="139"/>
      <c r="C989" s="139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39"/>
      <c r="Q989" s="139"/>
      <c r="R989" s="139"/>
      <c r="S989" s="139"/>
      <c r="T989" s="139"/>
      <c r="U989" s="139"/>
      <c r="V989" s="139"/>
      <c r="W989" s="139"/>
      <c r="X989" s="139"/>
      <c r="Y989" s="139"/>
    </row>
    <row r="990" spans="1:25" ht="15.75" customHeight="1" x14ac:dyDescent="0.25">
      <c r="A990" s="139"/>
      <c r="B990" s="139"/>
      <c r="C990" s="139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39"/>
      <c r="Q990" s="139"/>
      <c r="R990" s="139"/>
      <c r="S990" s="139"/>
      <c r="T990" s="139"/>
      <c r="U990" s="139"/>
      <c r="V990" s="139"/>
      <c r="W990" s="139"/>
      <c r="X990" s="139"/>
      <c r="Y990" s="139"/>
    </row>
    <row r="991" spans="1:25" ht="15.75" customHeight="1" x14ac:dyDescent="0.25">
      <c r="A991" s="139"/>
      <c r="B991" s="139"/>
      <c r="C991" s="139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0"/>
      <c r="P991" s="139"/>
      <c r="Q991" s="139"/>
      <c r="R991" s="139"/>
      <c r="S991" s="139"/>
      <c r="T991" s="139"/>
      <c r="U991" s="139"/>
      <c r="V991" s="139"/>
      <c r="W991" s="139"/>
      <c r="X991" s="139"/>
      <c r="Y991" s="139"/>
    </row>
    <row r="992" spans="1:25" ht="15.75" customHeight="1" x14ac:dyDescent="0.25">
      <c r="A992" s="139"/>
      <c r="B992" s="139"/>
      <c r="C992" s="139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39"/>
      <c r="Q992" s="139"/>
      <c r="R992" s="139"/>
      <c r="S992" s="139"/>
      <c r="T992" s="139"/>
      <c r="U992" s="139"/>
      <c r="V992" s="139"/>
      <c r="W992" s="139"/>
      <c r="X992" s="139"/>
      <c r="Y992" s="139"/>
    </row>
    <row r="993" spans="1:25" ht="15.75" customHeight="1" x14ac:dyDescent="0.25">
      <c r="A993" s="139"/>
      <c r="B993" s="139"/>
      <c r="C993" s="139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0"/>
      <c r="P993" s="139"/>
      <c r="Q993" s="139"/>
      <c r="R993" s="139"/>
      <c r="S993" s="139"/>
      <c r="T993" s="139"/>
      <c r="U993" s="139"/>
      <c r="V993" s="139"/>
      <c r="W993" s="139"/>
      <c r="X993" s="139"/>
      <c r="Y993" s="139"/>
    </row>
    <row r="994" spans="1:25" ht="15.75" customHeight="1" x14ac:dyDescent="0.25">
      <c r="A994" s="139"/>
      <c r="B994" s="139"/>
      <c r="C994" s="139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39"/>
      <c r="Q994" s="139"/>
      <c r="R994" s="139"/>
      <c r="S994" s="139"/>
      <c r="T994" s="139"/>
      <c r="U994" s="139"/>
      <c r="V994" s="139"/>
      <c r="W994" s="139"/>
      <c r="X994" s="139"/>
      <c r="Y994" s="139"/>
    </row>
    <row r="995" spans="1:25" ht="15.75" customHeight="1" x14ac:dyDescent="0.25">
      <c r="A995" s="139"/>
      <c r="B995" s="139"/>
      <c r="C995" s="139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39"/>
      <c r="Q995" s="139"/>
      <c r="R995" s="139"/>
      <c r="S995" s="139"/>
      <c r="T995" s="139"/>
      <c r="U995" s="139"/>
      <c r="V995" s="139"/>
      <c r="W995" s="139"/>
      <c r="X995" s="139"/>
      <c r="Y995" s="139"/>
    </row>
    <row r="996" spans="1:25" ht="15.75" customHeight="1" x14ac:dyDescent="0.25">
      <c r="A996" s="139"/>
      <c r="B996" s="139"/>
      <c r="C996" s="139"/>
      <c r="D996" s="140"/>
      <c r="E996" s="140"/>
      <c r="F996" s="140"/>
      <c r="G996" s="140"/>
      <c r="H996" s="140"/>
      <c r="I996" s="140"/>
      <c r="J996" s="140"/>
      <c r="K996" s="140"/>
      <c r="L996" s="140"/>
      <c r="M996" s="140"/>
      <c r="N996" s="140"/>
      <c r="O996" s="140"/>
      <c r="P996" s="139"/>
      <c r="Q996" s="139"/>
      <c r="R996" s="139"/>
      <c r="S996" s="139"/>
      <c r="T996" s="139"/>
      <c r="U996" s="139"/>
      <c r="V996" s="139"/>
      <c r="W996" s="139"/>
      <c r="X996" s="139"/>
      <c r="Y996" s="139"/>
    </row>
    <row r="997" spans="1:25" ht="15.75" customHeight="1" x14ac:dyDescent="0.25">
      <c r="A997" s="139"/>
      <c r="B997" s="139"/>
      <c r="C997" s="139"/>
      <c r="D997" s="140"/>
      <c r="E997" s="140"/>
      <c r="F997" s="140"/>
      <c r="G997" s="140"/>
      <c r="H997" s="140"/>
      <c r="I997" s="140"/>
      <c r="J997" s="140"/>
      <c r="K997" s="140"/>
      <c r="L997" s="140"/>
      <c r="M997" s="140"/>
      <c r="N997" s="140"/>
      <c r="O997" s="140"/>
      <c r="P997" s="139"/>
      <c r="Q997" s="139"/>
      <c r="R997" s="139"/>
      <c r="S997" s="139"/>
      <c r="T997" s="139"/>
      <c r="U997" s="139"/>
      <c r="V997" s="139"/>
      <c r="W997" s="139"/>
      <c r="X997" s="139"/>
      <c r="Y997" s="139"/>
    </row>
    <row r="998" spans="1:25" ht="15.75" customHeight="1" x14ac:dyDescent="0.25">
      <c r="A998" s="139"/>
      <c r="B998" s="139"/>
      <c r="C998" s="139"/>
      <c r="D998" s="140"/>
      <c r="E998" s="140"/>
      <c r="F998" s="140"/>
      <c r="G998" s="140"/>
      <c r="H998" s="140"/>
      <c r="I998" s="140"/>
      <c r="J998" s="140"/>
      <c r="K998" s="140"/>
      <c r="L998" s="140"/>
      <c r="M998" s="140"/>
      <c r="N998" s="140"/>
      <c r="O998" s="140"/>
      <c r="P998" s="139"/>
      <c r="Q998" s="139"/>
      <c r="R998" s="139"/>
      <c r="S998" s="139"/>
      <c r="T998" s="139"/>
      <c r="U998" s="139"/>
      <c r="V998" s="139"/>
      <c r="W998" s="139"/>
      <c r="X998" s="139"/>
      <c r="Y998" s="139"/>
    </row>
    <row r="999" spans="1:25" ht="15.75" customHeight="1" x14ac:dyDescent="0.25">
      <c r="A999" s="139"/>
      <c r="B999" s="139"/>
      <c r="C999" s="139"/>
      <c r="D999" s="140"/>
      <c r="E999" s="140"/>
      <c r="F999" s="140"/>
      <c r="G999" s="140"/>
      <c r="H999" s="140"/>
      <c r="I999" s="140"/>
      <c r="J999" s="140"/>
      <c r="K999" s="140"/>
      <c r="L999" s="140"/>
      <c r="M999" s="140"/>
      <c r="N999" s="140"/>
      <c r="O999" s="140"/>
      <c r="P999" s="139"/>
      <c r="Q999" s="139"/>
      <c r="R999" s="139"/>
      <c r="S999" s="139"/>
      <c r="T999" s="139"/>
      <c r="U999" s="139"/>
      <c r="V999" s="139"/>
      <c r="W999" s="139"/>
      <c r="X999" s="139"/>
      <c r="Y999" s="139"/>
    </row>
    <row r="1000" spans="1:25" ht="15.75" customHeight="1" x14ac:dyDescent="0.25">
      <c r="A1000" s="139"/>
      <c r="B1000" s="139"/>
      <c r="C1000" s="139"/>
      <c r="D1000" s="140"/>
      <c r="E1000" s="140"/>
      <c r="F1000" s="140"/>
      <c r="G1000" s="140"/>
      <c r="H1000" s="140"/>
      <c r="I1000" s="140"/>
      <c r="J1000" s="140"/>
      <c r="K1000" s="140"/>
      <c r="L1000" s="140"/>
      <c r="M1000" s="140"/>
      <c r="N1000" s="140"/>
      <c r="O1000" s="140"/>
      <c r="P1000" s="139"/>
      <c r="Q1000" s="139"/>
      <c r="R1000" s="139"/>
      <c r="S1000" s="139"/>
      <c r="T1000" s="139"/>
      <c r="U1000" s="139"/>
      <c r="V1000" s="139"/>
      <c r="W1000" s="139"/>
      <c r="X1000" s="139"/>
      <c r="Y1000" s="139"/>
    </row>
  </sheetData>
  <pageMargins left="0.51180555555555496" right="0.51180555555555496" top="0.78749999999999998" bottom="0.78749999999999998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425781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0555555555496" right="0.51180555555555496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20</vt:i4>
      </vt:variant>
    </vt:vector>
  </HeadingPairs>
  <TitlesOfParts>
    <vt:vector size="23" baseType="lpstr">
      <vt:lpstr>ANEXO 01</vt:lpstr>
      <vt:lpstr>REF</vt:lpstr>
      <vt:lpstr>Plan1</vt:lpstr>
      <vt:lpstr>Artes_Integradas</vt:lpstr>
      <vt:lpstr>Artes_Visuais</vt:lpstr>
      <vt:lpstr>Artesanato</vt:lpstr>
      <vt:lpstr>Circo</vt:lpstr>
      <vt:lpstr>Cultura_Popular_e_Tradicional</vt:lpstr>
      <vt:lpstr>Dança</vt:lpstr>
      <vt:lpstr>Design_e_Moda</vt:lpstr>
      <vt:lpstr>fase</vt:lpstr>
      <vt:lpstr>fonte</vt:lpstr>
      <vt:lpstr>Fotografia</vt:lpstr>
      <vt:lpstr>Gastronomia</vt:lpstr>
      <vt:lpstr>igen</vt:lpstr>
      <vt:lpstr>ling</vt:lpstr>
      <vt:lpstr>Literatura</vt:lpstr>
      <vt:lpstr>mes</vt:lpstr>
      <vt:lpstr>Ópera</vt:lpstr>
      <vt:lpstr>pj</vt:lpstr>
      <vt:lpstr>sna</vt:lpstr>
      <vt:lpstr>Teatro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Marcelo Bruno</cp:lastModifiedBy>
  <dcterms:created xsi:type="dcterms:W3CDTF">2020-12-16T14:02:24Z</dcterms:created>
  <dcterms:modified xsi:type="dcterms:W3CDTF">2025-09-14T21:44:49Z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