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ell\Desktop\EDITAL CONFRATERNIZAÇÃO 03-2024\"/>
    </mc:Choice>
  </mc:AlternateContent>
  <xr:revisionPtr revIDLastSave="0" documentId="13_ncr:1_{D4CB280D-2ED2-4A71-9A1D-8E009EEF85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01" sheetId="1" r:id="rId1"/>
    <sheet name="REF" sheetId="2" r:id="rId2"/>
    <sheet name="Plan1" sheetId="3" state="hidden" r:id="rId3"/>
  </sheets>
  <definedNames>
    <definedName name="Artes_Integradas">REF!$D$3:$D$4</definedName>
    <definedName name="Artes_Visuais">REF!$E$3:$E$9</definedName>
    <definedName name="Artesanato">REF!$F$3:$F$8</definedName>
    <definedName name="Circo">REF!$G$3:$G$7</definedName>
    <definedName name="Cultura_Popular_e_Tradicional">REF!$H$3:$H$10</definedName>
    <definedName name="Dança">REF!$I$3:$I$6</definedName>
    <definedName name="Design_e_Moda">REF!$J$3:$J$5</definedName>
    <definedName name="fase">REF!$A$27:$A$34</definedName>
    <definedName name="fonte">REF!$A$17:$A$23</definedName>
    <definedName name="Fotografia">REF!$K$3:$K$7</definedName>
    <definedName name="Gastronomia">REF!$L$3:$L$6</definedName>
    <definedName name="igen">REF!$A$73:$A$78</definedName>
    <definedName name="ling">REF!$A$2:$A$14</definedName>
    <definedName name="Literatura">REF!$M$3:$M$7</definedName>
    <definedName name="mes">REF!$A$52:$A$63</definedName>
    <definedName name="Ópera">REF!$N$3:$N$5</definedName>
    <definedName name="Patrimônio">REF!$O$3:$O$12</definedName>
    <definedName name="pj">REF!$A$80:$A$82</definedName>
    <definedName name="sna">REF!$A$68:$A$71</definedName>
    <definedName name="Teatro">REF!$P$3:$P$8</definedName>
    <definedName name="tipo">REF!$A$37:$A$50</definedName>
  </definedNames>
  <calcPr calcId="191029"/>
  <extLst>
    <ext uri="GoogleSheetsCustomDataVersion2">
      <go:sheetsCustomData xmlns:go="http://customooxmlschemas.google.com/" r:id="rId7" roundtripDataChecksum="z18ZKMU3UPPndbtysG3Vk7/ht+07sRRMV2JvR9dRlqc="/>
    </ext>
  </extLst>
</workbook>
</file>

<file path=xl/calcChain.xml><?xml version="1.0" encoding="utf-8"?>
<calcChain xmlns="http://schemas.openxmlformats.org/spreadsheetml/2006/main">
  <c r="J127" i="1" l="1"/>
  <c r="J126" i="1"/>
  <c r="J125" i="1"/>
  <c r="G174" i="1" s="1"/>
  <c r="J124" i="1"/>
  <c r="J123" i="1"/>
  <c r="J128" i="1"/>
  <c r="F221" i="1" l="1"/>
  <c r="A63" i="2"/>
  <c r="A62" i="2"/>
  <c r="A61" i="2"/>
  <c r="A60" i="2"/>
  <c r="A59" i="2"/>
  <c r="A58" i="2"/>
  <c r="A57" i="2"/>
  <c r="A56" i="2"/>
  <c r="A55" i="2"/>
  <c r="A54" i="2"/>
  <c r="A53" i="2"/>
  <c r="A52" i="2"/>
  <c r="D205" i="1"/>
  <c r="D204" i="1"/>
  <c r="D202" i="1"/>
  <c r="E217" i="1" s="1"/>
  <c r="D201" i="1"/>
  <c r="E216" i="1" s="1"/>
  <c r="D199" i="1"/>
  <c r="D198" i="1"/>
  <c r="D193" i="1"/>
  <c r="D192" i="1"/>
  <c r="D190" i="1"/>
  <c r="D189" i="1"/>
  <c r="D187" i="1"/>
  <c r="D186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D200" i="1"/>
  <c r="E215" i="1" s="1"/>
  <c r="D191" i="1"/>
  <c r="H109" i="1"/>
  <c r="G175" i="1"/>
  <c r="H107" i="1"/>
  <c r="H106" i="1"/>
  <c r="H105" i="1"/>
  <c r="H104" i="1"/>
  <c r="H103" i="1"/>
  <c r="D188" i="1" l="1"/>
  <c r="D194" i="1" s="1"/>
  <c r="E186" i="1" s="1"/>
  <c r="D203" i="1"/>
  <c r="E218" i="1" s="1"/>
  <c r="H110" i="1"/>
  <c r="I103" i="1" s="1"/>
  <c r="E213" i="1"/>
  <c r="E214" i="1"/>
  <c r="E219" i="1"/>
  <c r="E220" i="1"/>
  <c r="D206" i="1" l="1"/>
  <c r="E199" i="1" s="1"/>
  <c r="E187" i="1"/>
  <c r="E193" i="1"/>
  <c r="E192" i="1"/>
  <c r="E189" i="1"/>
  <c r="E190" i="1"/>
  <c r="E188" i="1"/>
  <c r="E191" i="1"/>
  <c r="I108" i="1"/>
  <c r="I109" i="1"/>
  <c r="I106" i="1"/>
  <c r="I105" i="1"/>
  <c r="I107" i="1"/>
  <c r="I104" i="1"/>
  <c r="E200" i="1" l="1"/>
  <c r="E205" i="1"/>
  <c r="E201" i="1"/>
  <c r="E202" i="1"/>
  <c r="E204" i="1"/>
  <c r="E198" i="1"/>
  <c r="E203" i="1"/>
</calcChain>
</file>

<file path=xl/sharedStrings.xml><?xml version="1.0" encoding="utf-8"?>
<sst xmlns="http://schemas.openxmlformats.org/spreadsheetml/2006/main" count="290" uniqueCount="180">
  <si>
    <t>ANEXO 1 - FICHA TÉCNICA-FINANCEIRA</t>
  </si>
  <si>
    <t>Nome ou Razão Social do(a) Proponente</t>
  </si>
  <si>
    <t>Título do Projeto</t>
  </si>
  <si>
    <t>Local</t>
  </si>
  <si>
    <t>Município</t>
  </si>
  <si>
    <t>Estado/País</t>
  </si>
  <si>
    <t>Nome do(a) Profissional/ou da Empresa</t>
  </si>
  <si>
    <t>CPF/CNPJ do(a) profissional/ Empresa</t>
  </si>
  <si>
    <t>Cargo/Função no Projeto</t>
  </si>
  <si>
    <t>Profissional Negro ou Negra?</t>
  </si>
  <si>
    <t>Profissional Indígena?</t>
  </si>
  <si>
    <t>Profissional transgênero(a)?</t>
  </si>
  <si>
    <t>Identidade de Gênero do(a) Profissional</t>
  </si>
  <si>
    <t>Profissional Pessoa com Deficiência?</t>
  </si>
  <si>
    <t>Estimativa de arrecadação TOTAL</t>
  </si>
  <si>
    <t>Bens/Serviços a serem distribuídos</t>
  </si>
  <si>
    <t>Forma de Repasse</t>
  </si>
  <si>
    <t>Destino</t>
  </si>
  <si>
    <t>Quantidade</t>
  </si>
  <si>
    <t>Nº da Fonte</t>
  </si>
  <si>
    <t>Especificação da Fonte</t>
  </si>
  <si>
    <t>001</t>
  </si>
  <si>
    <t>RECURSOS PRÓPRIOS DO(A) PROPONENTE</t>
  </si>
  <si>
    <t>%</t>
  </si>
  <si>
    <t>002</t>
  </si>
  <si>
    <t>PATROCÍNIOS OU DOAÇÕES SEM INCENTIVO FISCAL</t>
  </si>
  <si>
    <t>003</t>
  </si>
  <si>
    <t>INCENTIVO ORIGINÁRIO DA UNIÃO</t>
  </si>
  <si>
    <t>004</t>
  </si>
  <si>
    <t>005</t>
  </si>
  <si>
    <t>006</t>
  </si>
  <si>
    <t>007</t>
  </si>
  <si>
    <t>OUTRAS FONTES (especificar):</t>
  </si>
  <si>
    <t>VALOR TOTAL DO PROJETO:</t>
  </si>
  <si>
    <t>Especifique no campo abaixo o nome da Fonte 007</t>
  </si>
  <si>
    <t>Rubrica</t>
  </si>
  <si>
    <t>Unidade de medida</t>
  </si>
  <si>
    <t>Valor total do Projeto</t>
  </si>
  <si>
    <t>Os campos ao lado serão calculados automaticamente</t>
  </si>
  <si>
    <t>Fase/ Modalidade</t>
  </si>
  <si>
    <t>Valor da Fase (R$)</t>
  </si>
  <si>
    <t xml:space="preserve"> % relativa a cada fase do projeto</t>
  </si>
  <si>
    <t>Elaboração do projeto</t>
  </si>
  <si>
    <t>Pré-Produção</t>
  </si>
  <si>
    <t>Produção</t>
  </si>
  <si>
    <t>Pós-Produção</t>
  </si>
  <si>
    <t>Mídia e Divulgação</t>
  </si>
  <si>
    <t>Administração do projeto</t>
  </si>
  <si>
    <t>Outra fase</t>
  </si>
  <si>
    <t>Encargos e Impostos</t>
  </si>
  <si>
    <t>VALOR TOTAL PLEITEADO AO FUNCULTURA:</t>
  </si>
  <si>
    <t>1ª Parcela</t>
  </si>
  <si>
    <t>VALOR DA PARCELA</t>
  </si>
  <si>
    <t>Informe nos campos abaixo o período total de execução do projeto</t>
  </si>
  <si>
    <t>Artes_Integradas</t>
  </si>
  <si>
    <t>Artes_Visuais</t>
  </si>
  <si>
    <t>Artesanato</t>
  </si>
  <si>
    <t>Circo</t>
  </si>
  <si>
    <t>Cultura_Popular_e_Tradicional</t>
  </si>
  <si>
    <t>Dança</t>
  </si>
  <si>
    <t>Design_e_Moda</t>
  </si>
  <si>
    <t>Fotografia</t>
  </si>
  <si>
    <t>Gastronomia</t>
  </si>
  <si>
    <t>Literatura</t>
  </si>
  <si>
    <t>Ópera</t>
  </si>
  <si>
    <t>Patrimônio</t>
  </si>
  <si>
    <t>Teatro</t>
  </si>
  <si>
    <t>FESTIVAIS, MOSTRAS E FESTEJOS</t>
  </si>
  <si>
    <t>CONCEPÇÃO, MONTAGEM E CIRCULAÇÃO DE EXPOSIÇÕES, MOSTRAS E AÇÕES ARTÍSTICAS</t>
  </si>
  <si>
    <t>CIRCULAÇÃO</t>
  </si>
  <si>
    <t xml:space="preserve"> CIRCULAÇÃO</t>
  </si>
  <si>
    <t>CRIAÇÃO</t>
  </si>
  <si>
    <t>CRIAÇÃO, FRUIÇÃO, DIFUSÃO E CIRCULAÇÃO</t>
  </si>
  <si>
    <t>MONTAGEM E CIRCULAÇÃO DE EXPOSIÇÕES FOTOGRÁFICAS</t>
  </si>
  <si>
    <t xml:space="preserve">PRODUTOS E CONTEÚDOS </t>
  </si>
  <si>
    <t>FESTIVAIS, MOSTRAS E CELEBRAÇÕES LITERÁRIAS</t>
  </si>
  <si>
    <t>INTERVENÇÃO NO PATRIMÔNIO EDIFICADO COM TOMBAMENTO FEDERAL E/OU ESTADUAL</t>
  </si>
  <si>
    <t>FESTIVAIS, SEMINÁRIOS, FÓRUNS, ENCONTROS, COLÓQUIOS, DEBATES, MESAS REDONDAS</t>
  </si>
  <si>
    <t>PRODUTOS E CONTEÚDOS</t>
  </si>
  <si>
    <t>FESTIVAIS E MOSTRAS</t>
  </si>
  <si>
    <t>SALVAGUARDA DE ATIVIDADES E BENS CULTURAIS</t>
  </si>
  <si>
    <t>FRUIÇÃO E SERVIÇOS</t>
  </si>
  <si>
    <t>FORMAÇÃO E CAPACITAÇÃO</t>
  </si>
  <si>
    <t>FESTIVAIS, SEMINÁRIOS, FÓRUNS E ENCONTROS</t>
  </si>
  <si>
    <t>EVENTOS GASTRONÔMICOS</t>
  </si>
  <si>
    <t>INTERVENÇÃO NO PATRIMÔNIO EDIFICADO DE RECONHECIDO VALOR CULTURAL E USO NA ÁREA DA CULTURA</t>
  </si>
  <si>
    <t>MANUTENÇÃO DE COLETIVOS E ESPAÇOS DE PRODUÇÃO ARTÍSTICA</t>
  </si>
  <si>
    <t>FESTIVAIS, MOSTRAS, FEIRAS E EXPOSIÇÕES</t>
  </si>
  <si>
    <t>PRODUÇÃO CULTURAL</t>
  </si>
  <si>
    <t>FESTIVAIS OU CELEBRAÇÕES CULTURAIS</t>
  </si>
  <si>
    <t>PESQUISA CULTURAL</t>
  </si>
  <si>
    <t>ELABORAÇÃO DE PROJETOS DE INTERVENÇÃO PARA BENS EDIFICADOS COM TOMBAMENTO FEDERAL E/OU ESTADUAL</t>
  </si>
  <si>
    <t xml:space="preserve"> FESTIVAIS</t>
  </si>
  <si>
    <t>MANUTENÇÃO</t>
  </si>
  <si>
    <t>SALVAGUARDA DOS CICLOS CULTURAIS E MANUTENÇÃO DE ATIVIDADES NOS EQUIPAMENTOS CULTURAIS DO ESTADO</t>
  </si>
  <si>
    <t>RESTAURAÇÃO E/OU CONSERVAÇÃO DE ACERVOS, BENS MÓVEIS E BENS INTEGRADOS</t>
  </si>
  <si>
    <t>MEMÓRIA E PUBLICAÇÃO</t>
  </si>
  <si>
    <t>RESIDÊNCIA E INTERCÂMBIO</t>
  </si>
  <si>
    <t>PRODUTOS CULTURAIS</t>
  </si>
  <si>
    <t>AÇÕES DE SALVAGUARDA DO PATRIMÔNIO CULTURAL IMATERIAL DE PERNAMBUCO</t>
  </si>
  <si>
    <t xml:space="preserve">PRODUTOS E CONTEÚDOS  PARA COMUNIDADES TRADICIONAIS E DA CULTURA POPULAR </t>
  </si>
  <si>
    <t>PESQUISA CULTURAL (INVENTÁRIOS, PESQUISAS OU PLANOS PARA O PATRIMÔNIO CULTURAL MATERIAL)</t>
  </si>
  <si>
    <t>PESQUISA CULTURAL (INVENTÁRIOS DO PATRIMÔNIO CULTURAL IMATERIAL DE PERNAMBUCO)</t>
  </si>
  <si>
    <t>ELABORAÇÃO DE PROJETOS DE PLANO MUSEOLÓGICO E PROJETO MUSEOGRÁFICO</t>
  </si>
  <si>
    <t>_001 - RECURSOS PRÓPRIOS</t>
  </si>
  <si>
    <t>_002 - PATROCÍNIOS OU DOAÇÕES SEM INCENTIVO FISCAL</t>
  </si>
  <si>
    <t>_003 - INCENTIVO DA UNIÃO</t>
  </si>
  <si>
    <t>_004 - INCENTIVOS DE OUTROS ESTADOS</t>
  </si>
  <si>
    <t>_005 - INCENTIVOS DE PREFEITURAS</t>
  </si>
  <si>
    <t>_006 - PLEITEADO AO FUNCULTURA</t>
  </si>
  <si>
    <t>_007 - OUTRAS FONTES</t>
  </si>
  <si>
    <t>Serviço</t>
  </si>
  <si>
    <t>Unidade</t>
  </si>
  <si>
    <t>Centímetros</t>
  </si>
  <si>
    <t>Diária</t>
  </si>
  <si>
    <t>Hora</t>
  </si>
  <si>
    <t>Impressão</t>
  </si>
  <si>
    <t>Litro</t>
  </si>
  <si>
    <t>Mensalidade</t>
  </si>
  <si>
    <t>Metro</t>
  </si>
  <si>
    <t>Metro quadrado</t>
  </si>
  <si>
    <t>Passagem</t>
  </si>
  <si>
    <t>Quilo</t>
  </si>
  <si>
    <t>Quilômetro</t>
  </si>
  <si>
    <t>Outro</t>
  </si>
  <si>
    <t>SIM</t>
  </si>
  <si>
    <t>NÃO</t>
  </si>
  <si>
    <t>PREFERE NÃO INFORMAR</t>
  </si>
  <si>
    <t>NÃO SE APLICA</t>
  </si>
  <si>
    <t>FEMININA</t>
  </si>
  <si>
    <t>MASCULINA</t>
  </si>
  <si>
    <t>NÃO BINÁRIA</t>
  </si>
  <si>
    <t>OUTRA</t>
  </si>
  <si>
    <t>PESSOA FÍSICA</t>
  </si>
  <si>
    <t>PESSOA JURÍDICA DO DIREITO PRIVADO</t>
  </si>
  <si>
    <t>MICROEMPREENDEDOR INDIVIDUAL - MEI</t>
  </si>
  <si>
    <r>
      <t xml:space="preserve">Área/Linguagem Cultural
</t>
    </r>
    <r>
      <rPr>
        <sz val="11"/>
        <color theme="1"/>
        <rFont val="Times New Roman"/>
        <family val="1"/>
      </rPr>
      <t>(clique duas vezes no campo abaixo e selecione uma das categorias listadas)</t>
    </r>
  </si>
  <si>
    <r>
      <t xml:space="preserve">Categoria
</t>
    </r>
    <r>
      <rPr>
        <sz val="11"/>
        <color theme="1"/>
        <rFont val="Times New Roman"/>
        <family val="1"/>
      </rPr>
      <t xml:space="preserve">(Defina primeiro a </t>
    </r>
    <r>
      <rPr>
        <i/>
        <sz val="11"/>
        <color theme="1"/>
        <rFont val="Times New Roman"/>
        <family val="1"/>
      </rPr>
      <t>"Área/Linguagem Cultura"</t>
    </r>
    <r>
      <rPr>
        <sz val="11"/>
        <color theme="1"/>
        <rFont val="Times New Roman"/>
        <family val="1"/>
      </rPr>
      <t xml:space="preserve"> e, só então, selecione uma das categorias correspondentes abaixo)</t>
    </r>
  </si>
  <si>
    <r>
      <t xml:space="preserve">LOCAL DE EXECUÇÃO DO PROJETO
</t>
    </r>
    <r>
      <rPr>
        <sz val="11"/>
        <color theme="1"/>
        <rFont val="Times New Roman"/>
        <family val="1"/>
      </rPr>
      <t>Inclua apenas um local em cada linha</t>
    </r>
  </si>
  <si>
    <r>
      <t xml:space="preserve">Se desejar incluir mais locais de realização, basta inserir novas linhas, da seguinte forma:
</t>
    </r>
    <r>
      <rPr>
        <sz val="11"/>
        <color rgb="FFFF0000"/>
        <rFont val="Times New Roman"/>
        <family val="1"/>
      </rPr>
      <t xml:space="preserve">
1. Clique, com o botão direito do </t>
    </r>
    <r>
      <rPr>
        <i/>
        <sz val="11"/>
        <color rgb="FFFF0000"/>
        <rFont val="Times New Roman"/>
        <family val="1"/>
      </rPr>
      <t>mouse,</t>
    </r>
    <r>
      <rPr>
        <sz val="11"/>
        <color rgb="FFFF0000"/>
        <rFont val="Times New Roman"/>
        <family val="1"/>
      </rPr>
      <t xml:space="preserve"> no número da linha indicado pela seta vermelha;
2. No menu suspenso, clique em "inserir";
3. Numere todas as novas linhas criadas;
4. Repita a operação para inserir quantas linhas forem necessárias.</t>
    </r>
  </si>
  <si>
    <r>
      <t xml:space="preserve">EQUIPE PRINCIPAL DO PROJETO
</t>
    </r>
    <r>
      <rPr>
        <sz val="11"/>
        <color theme="1"/>
        <rFont val="Times New Roman"/>
        <family val="1"/>
      </rPr>
      <t xml:space="preserve">Inclua apenas um(a) membro(a) da Equipe principal por linha
Os currículos e as cartas de anuência de todo(a)s o(a)s membros da equipe principal deverão ser anexados ao formulário de inscrição on-line. </t>
    </r>
  </si>
  <si>
    <r>
      <t xml:space="preserve">Município e Estado de Residência
</t>
    </r>
    <r>
      <rPr>
        <i/>
        <sz val="11"/>
        <color theme="1"/>
        <rFont val="Times New Roman"/>
        <family val="1"/>
      </rPr>
      <t>Ex: Gravatá-PE</t>
    </r>
  </si>
  <si>
    <r>
      <rPr>
        <b/>
        <sz val="11"/>
        <color rgb="FFFF0000"/>
        <rFont val="Times New Roman"/>
        <family val="1"/>
      </rPr>
      <t>IMPORTANTE:</t>
    </r>
    <r>
      <rPr>
        <sz val="11"/>
        <color rgb="FFFF0000"/>
        <rFont val="Times New Roman"/>
        <family val="1"/>
      </rPr>
      <t xml:space="preserve"> Os conjuntos com currículos resumidos, comprovações e cartas de anuência de todo(a)s o(a)s membros da equipe principal deverão ser anexados ao formulário de inscrição on-line. Verifique, no itens 5.2, os formatos específicos dos documentos, bem como a maneira como os respectivos arquivos deverão ser anexados.</t>
    </r>
  </si>
  <si>
    <r>
      <t xml:space="preserve">ESTIMATIVA DE RECEITA
</t>
    </r>
    <r>
      <rPr>
        <sz val="11"/>
        <color theme="1"/>
        <rFont val="Times New Roman"/>
        <family val="1"/>
      </rPr>
      <t>Informe no campo abaixo o valor total, em reais(R$), que o projeto pretende arrecadar com eventual comercialização dos bens, produtos e serviços gerados. Caso o projeto não preveja arrecadação, escreva "Não se Aplica".</t>
    </r>
  </si>
  <si>
    <r>
      <t xml:space="preserve">VALOR ESTIMADO DO PREÇO DE VENDA DO PRODUTO CULTURAL 
</t>
    </r>
    <r>
      <rPr>
        <sz val="11"/>
        <color theme="1"/>
        <rFont val="Times New Roman"/>
        <family val="1"/>
      </rPr>
      <t>Informe abaixo a estimativa de qual seria o valor do produto (livros, CDs, DVD etc.)  ou serviço (palestras, cursos, apresentação etc.) com e sem o incentivo do Funcultura</t>
    </r>
  </si>
  <si>
    <r>
      <t xml:space="preserve">Se desejar incluir mais linhas ao Plano de Distribuição, basta inserir novas linhas acima, procedendo do seguinte modo:
</t>
    </r>
    <r>
      <rPr>
        <sz val="11"/>
        <color rgb="FFFF0000"/>
        <rFont val="Times New Roman"/>
        <family val="1"/>
      </rPr>
      <t xml:space="preserve">1. Clique, com o botão direito do </t>
    </r>
    <r>
      <rPr>
        <i/>
        <sz val="11"/>
        <color rgb="FFFF0000"/>
        <rFont val="Times New Roman"/>
        <family val="1"/>
      </rPr>
      <t xml:space="preserve">mouse, </t>
    </r>
    <r>
      <rPr>
        <sz val="11"/>
        <color rgb="FFFF0000"/>
        <rFont val="Times New Roman"/>
        <family val="1"/>
      </rPr>
      <t>no número da linha indicado pela seta vermelha;
2. No menu suspenso, clique em "inserir";
3. Numere todas as novas linhas criadas;
4. Repita a operação para inserir quantas linhas forem necessárias.</t>
    </r>
  </si>
  <si>
    <r>
      <t xml:space="preserve">RECURSOS UTILIZADOS NO PROJETO 
</t>
    </r>
    <r>
      <rPr>
        <sz val="11"/>
        <color theme="1"/>
        <rFont val="Times New Roman"/>
        <family val="1"/>
      </rPr>
      <t>Informe abaixo a previsão das fontes de recursos do seu projeto e respectivos valores</t>
    </r>
  </si>
  <si>
    <r>
      <t xml:space="preserve">Valor (R$)
 </t>
    </r>
    <r>
      <rPr>
        <sz val="11"/>
        <color theme="1"/>
        <rFont val="Times New Roman"/>
        <family val="1"/>
      </rPr>
      <t>separe as casas decimais com vírgula</t>
    </r>
  </si>
  <si>
    <r>
      <t xml:space="preserve"> % do Valor Total do Projeto
</t>
    </r>
    <r>
      <rPr>
        <sz val="11"/>
        <color theme="1"/>
        <rFont val="Times New Roman"/>
        <family val="1"/>
      </rPr>
      <t>este campo será calculado automaticamente</t>
    </r>
  </si>
  <si>
    <r>
      <t xml:space="preserve">ORÇAMENTO ANALÍTICO DE EXECUÇÃO DO PROJETO 
</t>
    </r>
    <r>
      <rPr>
        <b/>
        <sz val="11"/>
        <color rgb="FF31859C"/>
        <rFont val="Times New Roman"/>
        <family val="1"/>
      </rPr>
      <t xml:space="preserve">VALOR TOTAL DO PROJETO (todas as fontes)
</t>
    </r>
    <r>
      <rPr>
        <sz val="11"/>
        <color theme="1"/>
        <rFont val="Times New Roman"/>
        <family val="1"/>
      </rPr>
      <t>detalhe abaixo o orçamento total do projeto, consideranto todas as fontes de recursos</t>
    </r>
  </si>
  <si>
    <r>
      <t xml:space="preserve">Fonte do recurso
</t>
    </r>
    <r>
      <rPr>
        <sz val="11"/>
        <color theme="1"/>
        <rFont val="Times New Roman"/>
        <family val="1"/>
      </rPr>
      <t>(clique 2x nos campos abaixo e escolha uma das opções listadas)</t>
    </r>
  </si>
  <si>
    <r>
      <t xml:space="preserve">Fase do Projeto/ Modalidade
</t>
    </r>
    <r>
      <rPr>
        <sz val="11"/>
        <color theme="1"/>
        <rFont val="Times New Roman"/>
        <family val="1"/>
      </rPr>
      <t>(clique 2x nos campos abaixo e escolha uma das opções listadas)</t>
    </r>
  </si>
  <si>
    <r>
      <t xml:space="preserve">Item de Despesa
</t>
    </r>
    <r>
      <rPr>
        <sz val="11"/>
        <color theme="1"/>
        <rFont val="Times New Roman"/>
        <family val="1"/>
      </rPr>
      <t>(informe qual o serviço ou material será contratado ou adquirido. P. Ex: produtor cultural, oficineiro, resma de papel, impressão de banner, etc.)</t>
    </r>
  </si>
  <si>
    <r>
      <t xml:space="preserve">Quantidade 
</t>
    </r>
    <r>
      <rPr>
        <sz val="11"/>
        <color theme="1"/>
        <rFont val="Times New Roman"/>
        <family val="1"/>
      </rPr>
      <t xml:space="preserve">inserir apenas números </t>
    </r>
  </si>
  <si>
    <r>
      <t xml:space="preserve">Valor Unitário (R$)
</t>
    </r>
    <r>
      <rPr>
        <sz val="11"/>
        <color theme="1"/>
        <rFont val="Times New Roman"/>
        <family val="1"/>
      </rPr>
      <t>inserir apenas números</t>
    </r>
  </si>
  <si>
    <r>
      <t xml:space="preserve">Valor Total da Despesa
</t>
    </r>
    <r>
      <rPr>
        <sz val="11"/>
        <color theme="1"/>
        <rFont val="Times New Roman"/>
        <family val="1"/>
      </rPr>
      <t>(multiplique a "quantidade" pelo "valor unitário")</t>
    </r>
  </si>
  <si>
    <r>
      <t xml:space="preserve">Se desejar incluir mais linhas ao orçamento, basta inserir novas linhas acima, procedendo do seguinte modo:
1. Clique, com o botão direito do </t>
    </r>
    <r>
      <rPr>
        <i/>
        <sz val="11"/>
        <color rgb="FFFF0000"/>
        <rFont val="Times New Roman"/>
        <family val="1"/>
      </rPr>
      <t>mouse,</t>
    </r>
    <r>
      <rPr>
        <sz val="11"/>
        <color rgb="FFFF0000"/>
        <rFont val="Times New Roman"/>
        <family val="1"/>
      </rPr>
      <t>no número da linha indicado pela seta vermelha;
2. No menu suspenso, clique em "inserir";
3. Numere todas as novas linhas criadas;
4. Repita a operação para inserir quantas linhas forem necessárias.</t>
    </r>
  </si>
  <si>
    <r>
      <t>DESPESAS POR FASE DO PROJETO CONSIDERANDO</t>
    </r>
    <r>
      <rPr>
        <b/>
        <sz val="11"/>
        <color rgb="FFFF66FF"/>
        <rFont val="Times New Roman"/>
        <family val="1"/>
      </rPr>
      <t xml:space="preserve"> </t>
    </r>
    <r>
      <rPr>
        <b/>
        <sz val="11"/>
        <color rgb="FF31859C"/>
        <rFont val="Times New Roman"/>
        <family val="1"/>
      </rPr>
      <t xml:space="preserve">TODAS AS FONTES DE RECURSOS
</t>
    </r>
    <r>
      <rPr>
        <sz val="11"/>
        <color theme="1"/>
        <rFont val="Times New Roman"/>
        <family val="1"/>
      </rPr>
      <t>(preencha corretamente o "orçamento analítico de execução" e esta tabela se preencherá automaticamente)</t>
    </r>
  </si>
  <si>
    <r>
      <rPr>
        <b/>
        <sz val="11"/>
        <color rgb="FFFF0000"/>
        <rFont val="Times New Roman"/>
        <family val="1"/>
      </rPr>
      <t>IMPORTANTE:</t>
    </r>
    <r>
      <rPr>
        <sz val="11"/>
        <color rgb="FFFF0000"/>
        <rFont val="Times New Roman"/>
        <family val="1"/>
      </rPr>
      <t xml:space="preserve"> Para que o esta tabela se preencha corretamente, é necessário indicar a "Fase do Projeto/ Modalidade" de todas as rubricas do ORÇAMENTO ANALÍTICO DE EXECUÇÃO DO PROJETO.</t>
    </r>
  </si>
  <si>
    <r>
      <t xml:space="preserve">Data de Início:
</t>
    </r>
    <r>
      <rPr>
        <sz val="11"/>
        <color theme="1"/>
        <rFont val="Times New Roman"/>
        <family val="1"/>
      </rPr>
      <t>(dd/mm/aaaa)</t>
    </r>
  </si>
  <si>
    <r>
      <t xml:space="preserve">Data de Término:
</t>
    </r>
    <r>
      <rPr>
        <sz val="11"/>
        <color theme="1"/>
        <rFont val="Times New Roman"/>
        <family val="1"/>
      </rPr>
      <t>(dd/mm/aaaa)</t>
    </r>
  </si>
  <si>
    <r>
      <t xml:space="preserve">ATENÇÃO 1: </t>
    </r>
    <r>
      <rPr>
        <sz val="11"/>
        <rFont val="Times New Roman"/>
        <family val="1"/>
      </rPr>
      <t>Este formulário deverá ser preenchido off-line, no Microsoft Office Excel. Ao convertê-lo para outros formatos ou ao abri-lo por meio de planilhas on-line, poderão ser observadas desconfigurações e perdas de fórmulas.</t>
    </r>
    <r>
      <rPr>
        <b/>
        <sz val="11"/>
        <color rgb="FFFF0000"/>
        <rFont val="Times New Roman"/>
        <family val="1"/>
      </rPr>
      <t xml:space="preserve">
ATENÇÃO 2:</t>
    </r>
    <r>
      <rPr>
        <sz val="11"/>
        <rFont val="Times New Roman"/>
        <family val="1"/>
      </rPr>
      <t xml:space="preserve"> O CMDDCA não se responsabiliza pelo preenchimento errôneo ou indevido deste arquivo. A integridade das informações aqui apresentadas é responsabilidade única e exclusiva do(a) proponente do projeto.</t>
    </r>
    <r>
      <rPr>
        <b/>
        <sz val="11"/>
        <color rgb="FFFF0000"/>
        <rFont val="Times New Roman"/>
        <family val="1"/>
      </rPr>
      <t xml:space="preserve">
ATENÇÃO 3: </t>
    </r>
    <r>
      <rPr>
        <sz val="11"/>
        <rFont val="Times New Roman"/>
        <family val="1"/>
      </rPr>
      <t>Este arquivo deverá ser devidamente preenchido e posteriormente anexado em campo específico do formulário de inscrição on-line .</t>
    </r>
    <r>
      <rPr>
        <b/>
        <sz val="11"/>
        <color rgb="FFFF0000"/>
        <rFont val="Times New Roman"/>
        <family val="1"/>
      </rPr>
      <t xml:space="preserve">
ATENÇÃO 4: </t>
    </r>
    <r>
      <rPr>
        <sz val="11"/>
        <rFont val="Times New Roman"/>
        <family val="1"/>
      </rPr>
      <t>Antes de preencher esta Ficha Técnica-Financeira, leia atentamente o Edital e a Resolução nº 01/2024.</t>
    </r>
  </si>
  <si>
    <t>CNPJ do(a) Proponente</t>
  </si>
  <si>
    <r>
      <t xml:space="preserve">PLANO DE DISTRIBUIÇÃO
</t>
    </r>
    <r>
      <rPr>
        <sz val="11"/>
        <color theme="1"/>
        <rFont val="Times New Roman"/>
        <family val="1"/>
      </rPr>
      <t>Informe abaixo como os bens, produtos ou serviços gerados pelo projeto serão distribuídos. Atente-se aos quantitativos que deverão ser disponibilizados para o CMDDCA, definidos em edital.</t>
    </r>
  </si>
  <si>
    <t>INCENTIVOS ORIGINÁRIOS DE RECURSOS PROPRIOS</t>
  </si>
  <si>
    <t xml:space="preserve">INCENTIVOS ORIGINÁRIOS DE OUTROS ENTES </t>
  </si>
  <si>
    <t>VALOR DO INCENTIVO PLEITEADO AO FUMDECA (preenchido automaticamente)</t>
  </si>
  <si>
    <r>
      <t xml:space="preserve">IMPORTANTE 1: </t>
    </r>
    <r>
      <rPr>
        <sz val="11"/>
        <rFont val="Times New Roman"/>
        <family val="1"/>
      </rPr>
      <t>Caso os cálculos automáticos não estejam sendo feitos de modo correto, verifique se os centavos estão sendo separados por vírgula.</t>
    </r>
    <r>
      <rPr>
        <sz val="11"/>
        <color rgb="FFFF0000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 xml:space="preserve">IMPORTANTE 2: </t>
    </r>
    <r>
      <rPr>
        <sz val="11"/>
        <rFont val="Times New Roman"/>
        <family val="1"/>
      </rPr>
      <t>No campo "Valor", insira apenas números e a vírgula separadora dos centavos.</t>
    </r>
    <r>
      <rPr>
        <sz val="11"/>
        <color rgb="FFFF0000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 xml:space="preserve">IMPORTANTE 3: </t>
    </r>
    <r>
      <rPr>
        <sz val="11"/>
        <rFont val="Times New Roman"/>
        <family val="1"/>
      </rPr>
      <t>O valor referente à fonte 006 (Valor do Incentivo Pleiteado ao FUMDECA) será inserido automaticamente, de acordo com as informações apresentadas no "Orçamento Analítico de Execução do Projeto" abaixo.</t>
    </r>
    <r>
      <rPr>
        <sz val="11"/>
        <color rgb="FFFF0000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>IMPORTANTE 4:</t>
    </r>
    <r>
      <rPr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</rPr>
      <t>Os percentuais relativos de cada fonte de recurso serão calculados automaticamente. Seus valores serão atualizados quando todos os campos estiverem devidamente preenchidos.</t>
    </r>
    <r>
      <rPr>
        <sz val="11"/>
        <color rgb="FFFF0000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>IMPORTANTE 5:</t>
    </r>
    <r>
      <rPr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</rPr>
      <t>Valor pleiteado ao Funcultura (Fonte 006) NÃO poderá ser maior que valor máximo definido para a categoria na qual o projeto será inscrito.</t>
    </r>
  </si>
  <si>
    <t>Valor Pleiteado ao FUMDECA - FONTE 006</t>
  </si>
  <si>
    <r>
      <t xml:space="preserve">IMPORTANTE 1: </t>
    </r>
    <r>
      <rPr>
        <sz val="11"/>
        <color rgb="FFFF0000"/>
        <rFont val="Times New Roman"/>
        <family val="1"/>
      </rPr>
      <t xml:space="preserve">Nos campos "Quantidade", "Valor Unitário" e "Valor Total da Despesa", insira apenas números.
</t>
    </r>
    <r>
      <rPr>
        <b/>
        <sz val="11"/>
        <color rgb="FFFF0000"/>
        <rFont val="Times New Roman"/>
        <family val="1"/>
      </rPr>
      <t>IMPORTANTE 2:</t>
    </r>
    <r>
      <rPr>
        <sz val="11"/>
        <color rgb="FFFF0000"/>
        <rFont val="Times New Roman"/>
        <family val="1"/>
      </rPr>
      <t xml:space="preserve"> O campo "Valor Total da Despesa" deverá representar a multiplicação entre a "Quantidade" e o "Valor Unitário".
</t>
    </r>
    <r>
      <rPr>
        <b/>
        <sz val="11"/>
        <color rgb="FFFF0000"/>
        <rFont val="Times New Roman"/>
        <family val="1"/>
      </rPr>
      <t xml:space="preserve">IMPORTANTE 3: </t>
    </r>
    <r>
      <rPr>
        <sz val="11"/>
        <color rgb="FFFF0000"/>
        <rFont val="Times New Roman"/>
        <family val="1"/>
      </rPr>
      <t xml:space="preserve">Caso os cálculos automáticos não estejam sendo feitos de modo correto verifique se os centavos estão sendo separados por vírgula.
</t>
    </r>
    <r>
      <rPr>
        <b/>
        <sz val="11"/>
        <color rgb="FFFF0000"/>
        <rFont val="Times New Roman"/>
        <family val="1"/>
      </rPr>
      <t>IMPORTANTE 4:</t>
    </r>
    <r>
      <rPr>
        <sz val="11"/>
        <color rgb="FFFF0000"/>
        <rFont val="Times New Roman"/>
        <family val="1"/>
      </rPr>
      <t xml:space="preserve"> O orçamento deverá ser o mais detalhado possível, não sendo admitidos itens genéricos que não expressem com clareza a quantificação e os custos dos serviços e bens (exemplos: “despesas diversas”, “despesas de produção”, etc).
</t>
    </r>
    <r>
      <rPr>
        <b/>
        <sz val="11"/>
        <color rgb="FFFF0000"/>
        <rFont val="Times New Roman"/>
        <family val="1"/>
      </rPr>
      <t>IMPORTANTE 5:</t>
    </r>
    <r>
      <rPr>
        <sz val="11"/>
        <color rgb="FFFF0000"/>
        <rFont val="Times New Roman"/>
        <family val="1"/>
      </rPr>
      <t xml:space="preserve"> As despesas com elaboração e administração do projeto, em conjunto, obedecerão ao percentual máximo de 8% (oito por cento) do valor pleiteado.
</t>
    </r>
    <r>
      <rPr>
        <b/>
        <sz val="11"/>
        <color rgb="FFFF0000"/>
        <rFont val="Times New Roman"/>
        <family val="1"/>
      </rPr>
      <t>IMPORTANTE 6:</t>
    </r>
    <r>
      <rPr>
        <sz val="11"/>
        <color rgb="FFFF0000"/>
        <rFont val="Times New Roman"/>
        <family val="1"/>
      </rPr>
      <t xml:space="preserve"> As despesas de mídia e divulgação do projeto incentivado pelo FUMDECA não poderão exceder 30% (trinta por cento) do valor pleiteado ao Fundo para o projeto, inclusas a criação de campanha, a produção de peças publicitárias, gráficas, TV, rádio e outras, devendo ser detalhadas e reunidas no mesmo grupo de despesa.</t>
    </r>
  </si>
  <si>
    <r>
      <t>DESPESAS POR FASE DO PROJETO CONSIDERANDO O VALOR PLEITEADO AO</t>
    </r>
    <r>
      <rPr>
        <b/>
        <sz val="11"/>
        <color rgb="FFDA0880"/>
        <rFont val="Times New Roman"/>
        <family val="1"/>
      </rPr>
      <t xml:space="preserve"> FUMDECA - FONTE 006</t>
    </r>
  </si>
  <si>
    <r>
      <t>IMPORTANTE:</t>
    </r>
    <r>
      <rPr>
        <sz val="11"/>
        <color rgb="FFFF0000"/>
        <rFont val="Times New Roman"/>
        <family val="1"/>
      </rPr>
      <t xml:space="preserve"> O período entre o início e o término  de execução do projeto não deverá ser superior a DEEZEMBRO DE 2024, conforme definido no </t>
    </r>
    <r>
      <rPr>
        <b/>
        <sz val="11"/>
        <color rgb="FFFF0000"/>
        <rFont val="Times New Roman"/>
        <family val="1"/>
      </rPr>
      <t>item 4.17. do Edital.</t>
    </r>
  </si>
  <si>
    <r>
      <t xml:space="preserve">O Serviço será prestado por Pessoa Física ou Jurídica?
</t>
    </r>
    <r>
      <rPr>
        <sz val="10"/>
        <color theme="1"/>
        <rFont val="Times New Roman"/>
        <family val="1"/>
      </rPr>
      <t>(informe "não se aplica" quando não se tratar de um serviço)</t>
    </r>
  </si>
  <si>
    <t xml:space="preserve">CONSELHO MUNICIPAL DE DEFESA DOS DIREITOS DA CRIANÇA E DO ADOLESCENTE - CMDDCA                                                                                                                                                                                                     FUNDO MUNICIPAL DE DEFESA DOS DIREITOS DA CRIANÇA E DO ADOLESCENTE - FUMDECA </t>
  </si>
  <si>
    <t>Com Incentivo do FUMDECA</t>
  </si>
  <si>
    <t>Sem Incentivo do FUMDECA</t>
  </si>
  <si>
    <t>-</t>
  </si>
  <si>
    <r>
      <t xml:space="preserve">CRONOGRAMA FÍSICO-FINANCEIRO  DE DESEMBOLSO –    RECURSOS FONTE 006  -  FUMDECA
</t>
    </r>
    <r>
      <rPr>
        <sz val="11"/>
        <color rgb="FF000000"/>
        <rFont val="Times New Roman"/>
        <family val="1"/>
      </rPr>
      <t>Defina o valor do desenbolso em</t>
    </r>
    <r>
      <rPr>
        <b/>
        <sz val="11"/>
        <color rgb="FF000000"/>
        <rFont val="Times New Roman"/>
        <family val="1"/>
      </rPr>
      <t xml:space="preserve"> até 6 (seis) </t>
    </r>
    <r>
      <rPr>
        <sz val="11"/>
        <color rgb="FF000000"/>
        <rFont val="Times New Roman"/>
        <family val="1"/>
      </rPr>
      <t>parcelas, considerando o calendário de execução do projeto</t>
    </r>
  </si>
  <si>
    <t>Não se Aplica</t>
  </si>
  <si>
    <t>EDITAL NATALINO  – CMDDCA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</si>
</sst>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R$ &quot;* #,##0.00_-;&quot;-R$ &quot;* #,##0.00_-;_-&quot;R$ &quot;* \-??_-;_-@"/>
    <numFmt numFmtId="165" formatCode="_([$R$ -416]* #,##0.00_);_([$R$ -416]* \(#,##0.00\);_([$R$ -416]* &quot;-&quot;??_);_(@_)"/>
    <numFmt numFmtId="166" formatCode="0.0"/>
    <numFmt numFmtId="167" formatCode="#,##0.0"/>
    <numFmt numFmtId="168" formatCode="d/m/yyyy"/>
  </numFmts>
  <fonts count="31" x14ac:knownFonts="1">
    <font>
      <sz val="11"/>
      <color rgb="FF000000"/>
      <name val="Calibri"/>
      <scheme val="minor"/>
    </font>
    <font>
      <sz val="11"/>
      <color theme="1"/>
      <name val="Calibri"/>
    </font>
    <font>
      <sz val="11"/>
      <color rgb="FF000000"/>
      <name val="Calibri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i/>
      <sz val="11"/>
      <color rgb="FFFF0000"/>
      <name val="Times New Roman"/>
      <family val="1"/>
    </font>
    <font>
      <b/>
      <sz val="11"/>
      <color rgb="FFFFFFFF"/>
      <name val="Times New Roman"/>
      <family val="1"/>
    </font>
    <font>
      <b/>
      <sz val="14"/>
      <color theme="1"/>
      <name val="Times New Roman"/>
      <family val="1"/>
    </font>
    <font>
      <b/>
      <sz val="11"/>
      <color rgb="FF31859C"/>
      <name val="Times New Roman"/>
      <family val="1"/>
    </font>
    <font>
      <b/>
      <sz val="11"/>
      <color rgb="FF215968"/>
      <name val="Times New Roman"/>
      <family val="1"/>
    </font>
    <font>
      <b/>
      <sz val="11"/>
      <color rgb="FF404040"/>
      <name val="Times New Roman"/>
      <family val="1"/>
    </font>
    <font>
      <i/>
      <sz val="10"/>
      <color theme="1"/>
      <name val="Times New Roman"/>
      <family val="1"/>
    </font>
    <font>
      <b/>
      <sz val="11"/>
      <color rgb="FFDA0880"/>
      <name val="Times New Roman"/>
      <family val="1"/>
    </font>
    <font>
      <b/>
      <sz val="11"/>
      <color rgb="FFFF66FF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sz val="5"/>
      <color theme="1"/>
      <name val="Times New Roman"/>
      <family val="1"/>
    </font>
    <font>
      <sz val="5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595959"/>
        <bgColor rgb="FF595959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F3F3F3"/>
        <bgColor rgb="FFF3F3F3"/>
      </patternFill>
    </fill>
    <fill>
      <patternFill patternType="solid">
        <fgColor theme="2" tint="-0.14999847407452621"/>
        <bgColor rgb="FF92D050"/>
      </patternFill>
    </fill>
    <fill>
      <patternFill patternType="solid">
        <fgColor theme="2" tint="-0.14999847407452621"/>
        <bgColor rgb="FFFF66FF"/>
      </patternFill>
    </fill>
    <fill>
      <patternFill patternType="solid">
        <fgColor theme="2" tint="-0.14999847407452621"/>
        <bgColor rgb="FFB6DDE8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17" fontId="1" fillId="0" borderId="0" xfId="0" applyNumberFormat="1" applyFont="1"/>
    <xf numFmtId="17" fontId="2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5" fillId="0" borderId="0" xfId="0" applyFont="1"/>
    <xf numFmtId="0" fontId="3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8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vertical="center"/>
    </xf>
    <xf numFmtId="0" fontId="7" fillId="5" borderId="12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8" fillId="6" borderId="0" xfId="0" applyFont="1" applyFill="1" applyAlignment="1">
      <alignment vertical="center"/>
    </xf>
    <xf numFmtId="0" fontId="12" fillId="2" borderId="4" xfId="0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0" fontId="3" fillId="2" borderId="4" xfId="0" applyFont="1" applyFill="1" applyBorder="1" applyAlignment="1">
      <alignment vertical="center"/>
    </xf>
    <xf numFmtId="0" fontId="7" fillId="6" borderId="0" xfId="0" applyFont="1" applyFill="1"/>
    <xf numFmtId="0" fontId="8" fillId="6" borderId="0" xfId="0" applyFont="1" applyFill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7" fillId="5" borderId="11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15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7" fillId="6" borderId="0" xfId="0" applyFont="1" applyFill="1" applyAlignment="1">
      <alignment vertical="center" wrapText="1"/>
    </xf>
    <xf numFmtId="0" fontId="7" fillId="5" borderId="3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right" vertical="center"/>
    </xf>
    <xf numFmtId="0" fontId="7" fillId="3" borderId="13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7" fillId="3" borderId="13" xfId="0" applyFont="1" applyFill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vertical="center"/>
    </xf>
    <xf numFmtId="0" fontId="17" fillId="5" borderId="14" xfId="0" applyFont="1" applyFill="1" applyBorder="1" applyAlignment="1">
      <alignment horizontal="left" vertical="center"/>
    </xf>
    <xf numFmtId="0" fontId="7" fillId="5" borderId="15" xfId="0" applyFont="1" applyFill="1" applyBorder="1" applyAlignment="1">
      <alignment horizontal="left" vertical="center"/>
    </xf>
    <xf numFmtId="0" fontId="7" fillId="5" borderId="15" xfId="0" applyFont="1" applyFill="1" applyBorder="1" applyAlignment="1">
      <alignment horizontal="right" vertical="center"/>
    </xf>
    <xf numFmtId="0" fontId="7" fillId="5" borderId="15" xfId="0" applyFont="1" applyFill="1" applyBorder="1" applyAlignment="1">
      <alignment vertical="center" wrapText="1"/>
    </xf>
    <xf numFmtId="0" fontId="7" fillId="5" borderId="16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/>
    </xf>
    <xf numFmtId="0" fontId="7" fillId="6" borderId="12" xfId="0" applyFont="1" applyFill="1" applyBorder="1" applyAlignment="1">
      <alignment horizontal="left" vertical="center"/>
    </xf>
    <xf numFmtId="0" fontId="7" fillId="6" borderId="12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0" fontId="7" fillId="6" borderId="11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164" fontId="7" fillId="3" borderId="17" xfId="0" applyNumberFormat="1" applyFont="1" applyFill="1" applyBorder="1" applyAlignment="1">
      <alignment horizontal="left" vertical="center"/>
    </xf>
    <xf numFmtId="164" fontId="3" fillId="2" borderId="4" xfId="0" applyNumberFormat="1" applyFont="1" applyFill="1" applyBorder="1" applyAlignment="1">
      <alignment vertical="center"/>
    </xf>
    <xf numFmtId="0" fontId="7" fillId="2" borderId="0" xfId="0" applyFont="1" applyFill="1"/>
    <xf numFmtId="0" fontId="5" fillId="2" borderId="0" xfId="0" applyFont="1" applyFill="1"/>
    <xf numFmtId="0" fontId="8" fillId="2" borderId="0" xfId="0" applyFont="1" applyFill="1" applyAlignment="1">
      <alignment horizontal="left" vertical="center"/>
    </xf>
    <xf numFmtId="164" fontId="7" fillId="2" borderId="0" xfId="0" applyNumberFormat="1" applyFont="1" applyFill="1" applyAlignment="1">
      <alignment vertical="center"/>
    </xf>
    <xf numFmtId="164" fontId="3" fillId="2" borderId="4" xfId="0" applyNumberFormat="1" applyFont="1" applyFill="1" applyBorder="1" applyAlignment="1">
      <alignment horizontal="left" vertical="center"/>
    </xf>
    <xf numFmtId="164" fontId="7" fillId="2" borderId="0" xfId="0" applyNumberFormat="1" applyFont="1" applyFill="1" applyAlignment="1">
      <alignment horizontal="left" vertical="center"/>
    </xf>
    <xf numFmtId="0" fontId="8" fillId="5" borderId="11" xfId="0" applyFont="1" applyFill="1" applyBorder="1" applyAlignment="1">
      <alignment horizontal="right" vertical="center"/>
    </xf>
    <xf numFmtId="164" fontId="7" fillId="5" borderId="11" xfId="0" applyNumberFormat="1" applyFont="1" applyFill="1" applyBorder="1" applyAlignment="1">
      <alignment horizontal="left" vertical="center"/>
    </xf>
    <xf numFmtId="164" fontId="3" fillId="2" borderId="3" xfId="0" applyNumberFormat="1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right" vertical="center"/>
    </xf>
    <xf numFmtId="164" fontId="7" fillId="4" borderId="12" xfId="0" applyNumberFormat="1" applyFont="1" applyFill="1" applyBorder="1" applyAlignment="1">
      <alignment horizontal="left" vertical="center"/>
    </xf>
    <xf numFmtId="0" fontId="18" fillId="2" borderId="4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horizontal="righ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7" fillId="6" borderId="23" xfId="0" applyFont="1" applyFill="1" applyBorder="1" applyAlignment="1">
      <alignment horizontal="left" vertical="center"/>
    </xf>
    <xf numFmtId="0" fontId="7" fillId="6" borderId="24" xfId="0" applyFont="1" applyFill="1" applyBorder="1" applyAlignment="1">
      <alignment horizontal="left" vertical="center"/>
    </xf>
    <xf numFmtId="0" fontId="7" fillId="6" borderId="24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6" borderId="2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11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2" fillId="2" borderId="26" xfId="0" applyFont="1" applyFill="1" applyBorder="1" applyAlignment="1">
      <alignment horizontal="center" vertical="center" wrapText="1"/>
    </xf>
    <xf numFmtId="49" fontId="7" fillId="7" borderId="13" xfId="0" applyNumberFormat="1" applyFont="1" applyFill="1" applyBorder="1" applyAlignment="1">
      <alignment horizontal="right" vertical="center"/>
    </xf>
    <xf numFmtId="164" fontId="7" fillId="3" borderId="13" xfId="0" applyNumberFormat="1" applyFont="1" applyFill="1" applyBorder="1" applyAlignment="1">
      <alignment horizontal="left" vertical="center"/>
    </xf>
    <xf numFmtId="166" fontId="7" fillId="7" borderId="13" xfId="0" applyNumberFormat="1" applyFont="1" applyFill="1" applyBorder="1" applyAlignment="1">
      <alignment horizontal="right" vertical="center"/>
    </xf>
    <xf numFmtId="2" fontId="8" fillId="7" borderId="13" xfId="0" applyNumberFormat="1" applyFont="1" applyFill="1" applyBorder="1" applyAlignment="1">
      <alignment vertical="center"/>
    </xf>
    <xf numFmtId="49" fontId="8" fillId="7" borderId="13" xfId="0" applyNumberFormat="1" applyFont="1" applyFill="1" applyBorder="1" applyAlignment="1">
      <alignment horizontal="right" vertical="center"/>
    </xf>
    <xf numFmtId="164" fontId="8" fillId="7" borderId="13" xfId="0" applyNumberFormat="1" applyFont="1" applyFill="1" applyBorder="1" applyAlignment="1">
      <alignment horizontal="left" vertical="center"/>
    </xf>
    <xf numFmtId="166" fontId="8" fillId="7" borderId="13" xfId="0" applyNumberFormat="1" applyFont="1" applyFill="1" applyBorder="1" applyAlignment="1">
      <alignment horizontal="right" vertical="center"/>
    </xf>
    <xf numFmtId="164" fontId="8" fillId="3" borderId="13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right" vertical="center"/>
    </xf>
    <xf numFmtId="0" fontId="7" fillId="6" borderId="26" xfId="0" applyFont="1" applyFill="1" applyBorder="1" applyAlignment="1">
      <alignment horizontal="left" vertical="center"/>
    </xf>
    <xf numFmtId="0" fontId="7" fillId="6" borderId="25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5" borderId="2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vertical="center" wrapText="1"/>
    </xf>
    <xf numFmtId="0" fontId="8" fillId="7" borderId="1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vertical="center" wrapText="1"/>
    </xf>
    <xf numFmtId="167" fontId="7" fillId="3" borderId="13" xfId="0" applyNumberFormat="1" applyFont="1" applyFill="1" applyBorder="1" applyAlignment="1">
      <alignment vertical="center" wrapText="1"/>
    </xf>
    <xf numFmtId="164" fontId="7" fillId="3" borderId="13" xfId="0" applyNumberFormat="1" applyFont="1" applyFill="1" applyBorder="1" applyAlignment="1">
      <alignment vertical="center" wrapText="1"/>
    </xf>
    <xf numFmtId="164" fontId="7" fillId="7" borderId="13" xfId="0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164" fontId="21" fillId="7" borderId="13" xfId="0" applyNumberFormat="1" applyFont="1" applyFill="1" applyBorder="1" applyAlignment="1">
      <alignment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164" fontId="7" fillId="7" borderId="29" xfId="0" applyNumberFormat="1" applyFont="1" applyFill="1" applyBorder="1" applyAlignment="1">
      <alignment vertical="center"/>
    </xf>
    <xf numFmtId="2" fontId="7" fillId="7" borderId="29" xfId="0" applyNumberFormat="1" applyFont="1" applyFill="1" applyBorder="1" applyAlignment="1">
      <alignment horizontal="right" vertical="center"/>
    </xf>
    <xf numFmtId="2" fontId="7" fillId="7" borderId="30" xfId="0" applyNumberFormat="1" applyFont="1" applyFill="1" applyBorder="1" applyAlignment="1">
      <alignment vertical="center"/>
    </xf>
    <xf numFmtId="164" fontId="7" fillId="6" borderId="3" xfId="0" applyNumberFormat="1" applyFont="1" applyFill="1" applyBorder="1" applyAlignment="1">
      <alignment vertical="center"/>
    </xf>
    <xf numFmtId="2" fontId="3" fillId="2" borderId="3" xfId="0" applyNumberFormat="1" applyFont="1" applyFill="1" applyBorder="1" applyAlignment="1">
      <alignment vertical="center"/>
    </xf>
    <xf numFmtId="2" fontId="7" fillId="6" borderId="3" xfId="0" applyNumberFormat="1" applyFont="1" applyFill="1" applyBorder="1" applyAlignment="1">
      <alignment vertical="center"/>
    </xf>
    <xf numFmtId="164" fontId="8" fillId="7" borderId="10" xfId="0" applyNumberFormat="1" applyFont="1" applyFill="1" applyBorder="1" applyAlignment="1">
      <alignment vertical="center"/>
    </xf>
    <xf numFmtId="0" fontId="8" fillId="6" borderId="4" xfId="0" applyFont="1" applyFill="1" applyBorder="1" applyAlignment="1">
      <alignment vertical="center" wrapText="1"/>
    </xf>
    <xf numFmtId="164" fontId="8" fillId="6" borderId="3" xfId="0" applyNumberFormat="1" applyFont="1" applyFill="1" applyBorder="1" applyAlignment="1">
      <alignment vertical="center"/>
    </xf>
    <xf numFmtId="2" fontId="7" fillId="6" borderId="3" xfId="0" applyNumberFormat="1" applyFont="1" applyFill="1" applyBorder="1" applyAlignment="1">
      <alignment horizontal="right" vertical="center"/>
    </xf>
    <xf numFmtId="2" fontId="3" fillId="2" borderId="3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 wrapText="1"/>
    </xf>
    <xf numFmtId="164" fontId="11" fillId="2" borderId="0" xfId="0" applyNumberFormat="1" applyFont="1" applyFill="1" applyAlignment="1">
      <alignment horizontal="center" vertical="center" wrapText="1"/>
    </xf>
    <xf numFmtId="164" fontId="7" fillId="6" borderId="25" xfId="0" applyNumberFormat="1" applyFont="1" applyFill="1" applyBorder="1" applyAlignment="1">
      <alignment vertical="center"/>
    </xf>
    <xf numFmtId="164" fontId="7" fillId="6" borderId="1" xfId="0" applyNumberFormat="1" applyFont="1" applyFill="1" applyBorder="1" applyAlignment="1">
      <alignment vertical="center"/>
    </xf>
    <xf numFmtId="164" fontId="7" fillId="6" borderId="5" xfId="0" applyNumberFormat="1" applyFont="1" applyFill="1" applyBorder="1" applyAlignment="1">
      <alignment vertical="center"/>
    </xf>
    <xf numFmtId="0" fontId="8" fillId="6" borderId="7" xfId="0" applyFont="1" applyFill="1" applyBorder="1" applyAlignment="1">
      <alignment vertical="center" wrapText="1"/>
    </xf>
    <xf numFmtId="164" fontId="7" fillId="6" borderId="11" xfId="0" applyNumberFormat="1" applyFont="1" applyFill="1" applyBorder="1" applyAlignment="1">
      <alignment vertical="center"/>
    </xf>
    <xf numFmtId="0" fontId="8" fillId="6" borderId="11" xfId="0" applyFont="1" applyFill="1" applyBorder="1" applyAlignment="1">
      <alignment vertical="center" wrapText="1"/>
    </xf>
    <xf numFmtId="164" fontId="8" fillId="7" borderId="13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8" fillId="8" borderId="3" xfId="0" applyFont="1" applyFill="1" applyBorder="1" applyAlignment="1">
      <alignment horizontal="right" vertical="center"/>
    </xf>
    <xf numFmtId="164" fontId="8" fillId="8" borderId="3" xfId="0" applyNumberFormat="1" applyFont="1" applyFill="1" applyBorder="1" applyAlignment="1">
      <alignment horizontal="right" vertical="center" wrapText="1"/>
    </xf>
    <xf numFmtId="0" fontId="5" fillId="8" borderId="3" xfId="0" applyFont="1" applyFill="1" applyBorder="1"/>
    <xf numFmtId="0" fontId="7" fillId="2" borderId="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right" vertical="center" wrapText="1"/>
    </xf>
    <xf numFmtId="168" fontId="7" fillId="0" borderId="13" xfId="0" applyNumberFormat="1" applyFont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164" fontId="7" fillId="7" borderId="29" xfId="0" applyNumberFormat="1" applyFont="1" applyFill="1" applyBorder="1" applyAlignment="1">
      <alignment horizontal="left" vertical="center"/>
    </xf>
    <xf numFmtId="0" fontId="4" fillId="0" borderId="46" xfId="0" applyFont="1" applyBorder="1"/>
    <xf numFmtId="164" fontId="7" fillId="3" borderId="46" xfId="0" applyNumberFormat="1" applyFont="1" applyFill="1" applyBorder="1" applyAlignment="1">
      <alignment vertical="center"/>
    </xf>
    <xf numFmtId="164" fontId="7" fillId="0" borderId="46" xfId="0" applyNumberFormat="1" applyFont="1" applyBorder="1" applyAlignment="1">
      <alignment vertical="center"/>
    </xf>
    <xf numFmtId="164" fontId="8" fillId="7" borderId="46" xfId="0" applyNumberFormat="1" applyFont="1" applyFill="1" applyBorder="1" applyAlignment="1">
      <alignment vertical="center" wrapText="1"/>
    </xf>
    <xf numFmtId="0" fontId="8" fillId="9" borderId="46" xfId="0" applyFont="1" applyFill="1" applyBorder="1" applyAlignment="1">
      <alignment horizontal="center" vertical="center" wrapText="1"/>
    </xf>
    <xf numFmtId="0" fontId="8" fillId="10" borderId="46" xfId="0" applyFont="1" applyFill="1" applyBorder="1" applyAlignment="1">
      <alignment horizontal="center" vertical="center" wrapText="1"/>
    </xf>
    <xf numFmtId="0" fontId="8" fillId="11" borderId="46" xfId="0" applyFont="1" applyFill="1" applyBorder="1" applyAlignment="1">
      <alignment horizontal="center" vertical="center" wrapText="1"/>
    </xf>
    <xf numFmtId="168" fontId="7" fillId="0" borderId="46" xfId="0" applyNumberFormat="1" applyFont="1" applyBorder="1" applyAlignment="1">
      <alignment vertical="center"/>
    </xf>
    <xf numFmtId="0" fontId="14" fillId="7" borderId="13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64" fontId="14" fillId="7" borderId="46" xfId="0" applyNumberFormat="1" applyFont="1" applyFill="1" applyBorder="1" applyAlignment="1">
      <alignment vertical="center" wrapText="1"/>
    </xf>
    <xf numFmtId="165" fontId="8" fillId="3" borderId="17" xfId="0" applyNumberFormat="1" applyFont="1" applyFill="1" applyBorder="1" applyAlignment="1">
      <alignment horizontal="center" vertical="center"/>
    </xf>
    <xf numFmtId="0" fontId="29" fillId="0" borderId="13" xfId="0" applyFont="1" applyBorder="1" applyAlignment="1">
      <alignment horizontal="left" vertical="center" wrapText="1"/>
    </xf>
    <xf numFmtId="0" fontId="7" fillId="3" borderId="8" xfId="0" applyFont="1" applyFill="1" applyBorder="1" applyAlignment="1">
      <alignment vertical="center" wrapText="1"/>
    </xf>
    <xf numFmtId="0" fontId="4" fillId="0" borderId="10" xfId="0" applyFont="1" applyBorder="1"/>
    <xf numFmtId="0" fontId="20" fillId="7" borderId="8" xfId="0" applyFont="1" applyFill="1" applyBorder="1" applyAlignment="1">
      <alignment horizontal="right" vertical="center" wrapText="1"/>
    </xf>
    <xf numFmtId="0" fontId="4" fillId="0" borderId="9" xfId="0" applyFont="1" applyBorder="1"/>
    <xf numFmtId="0" fontId="22" fillId="6" borderId="27" xfId="0" applyFont="1" applyFill="1" applyBorder="1" applyAlignment="1">
      <alignment horizontal="center" vertical="center" wrapText="1"/>
    </xf>
    <xf numFmtId="0" fontId="4" fillId="0" borderId="28" xfId="0" applyFont="1" applyBorder="1"/>
    <xf numFmtId="0" fontId="7" fillId="7" borderId="8" xfId="0" applyFont="1" applyFill="1" applyBorder="1" applyAlignment="1">
      <alignment horizontal="left" vertical="center" wrapText="1"/>
    </xf>
    <xf numFmtId="0" fontId="23" fillId="7" borderId="8" xfId="0" applyFont="1" applyFill="1" applyBorder="1" applyAlignment="1">
      <alignment horizontal="righ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right" vertical="center" wrapText="1"/>
    </xf>
    <xf numFmtId="164" fontId="11" fillId="3" borderId="31" xfId="0" applyNumberFormat="1" applyFont="1" applyFill="1" applyBorder="1" applyAlignment="1">
      <alignment horizontal="center" vertical="center" wrapText="1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5" fillId="0" borderId="0" xfId="0" applyFont="1"/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0" fontId="4" fillId="0" borderId="38" xfId="0" applyFont="1" applyBorder="1"/>
    <xf numFmtId="0" fontId="7" fillId="7" borderId="39" xfId="0" applyFont="1" applyFill="1" applyBorder="1" applyAlignment="1">
      <alignment horizontal="left" vertical="center" wrapText="1"/>
    </xf>
    <xf numFmtId="0" fontId="4" fillId="0" borderId="40" xfId="0" applyFont="1" applyBorder="1"/>
    <xf numFmtId="0" fontId="25" fillId="7" borderId="8" xfId="0" applyFont="1" applyFill="1" applyBorder="1" applyAlignment="1">
      <alignment horizontal="center" vertical="center" wrapText="1"/>
    </xf>
    <xf numFmtId="0" fontId="4" fillId="0" borderId="41" xfId="0" applyFont="1" applyBorder="1"/>
    <xf numFmtId="0" fontId="8" fillId="2" borderId="0" xfId="0" applyFont="1" applyFill="1" applyAlignment="1">
      <alignment horizontal="center" vertical="center" wrapText="1"/>
    </xf>
    <xf numFmtId="0" fontId="10" fillId="3" borderId="39" xfId="0" applyFont="1" applyFill="1" applyBorder="1" applyAlignment="1">
      <alignment horizontal="left" vertical="center" wrapText="1"/>
    </xf>
    <xf numFmtId="0" fontId="4" fillId="0" borderId="42" xfId="0" applyFont="1" applyBorder="1"/>
    <xf numFmtId="0" fontId="4" fillId="0" borderId="43" xfId="0" applyFont="1" applyBorder="1"/>
    <xf numFmtId="0" fontId="4" fillId="0" borderId="44" xfId="0" applyFont="1" applyBorder="1"/>
    <xf numFmtId="0" fontId="4" fillId="0" borderId="20" xfId="0" applyFont="1" applyBorder="1"/>
    <xf numFmtId="0" fontId="4" fillId="0" borderId="21" xfId="0" applyFont="1" applyBorder="1"/>
    <xf numFmtId="0" fontId="8" fillId="7" borderId="8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0" fontId="4" fillId="0" borderId="2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8" fillId="6" borderId="0" xfId="0" applyFont="1" applyFill="1" applyAlignment="1">
      <alignment horizontal="left" vertical="center" wrapText="1"/>
    </xf>
    <xf numFmtId="0" fontId="27" fillId="3" borderId="8" xfId="0" applyFont="1" applyFill="1" applyBorder="1" applyAlignment="1">
      <alignment horizontal="left" vertical="center"/>
    </xf>
    <xf numFmtId="0" fontId="28" fillId="0" borderId="9" xfId="0" applyFont="1" applyBorder="1"/>
    <xf numFmtId="0" fontId="28" fillId="0" borderId="10" xfId="0" applyFont="1" applyBorder="1"/>
    <xf numFmtId="0" fontId="7" fillId="3" borderId="8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8" xfId="0" applyFont="1" applyBorder="1"/>
    <xf numFmtId="0" fontId="8" fillId="7" borderId="0" xfId="0" applyFont="1" applyFill="1" applyAlignment="1">
      <alignment horizontal="center" vertical="center" wrapText="1"/>
    </xf>
    <xf numFmtId="0" fontId="29" fillId="7" borderId="8" xfId="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0" fontId="7" fillId="7" borderId="8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5" fontId="8" fillId="3" borderId="18" xfId="0" applyNumberFormat="1" applyFont="1" applyFill="1" applyBorder="1" applyAlignment="1">
      <alignment horizontal="center" vertical="center"/>
    </xf>
    <xf numFmtId="0" fontId="4" fillId="0" borderId="19" xfId="0" applyFont="1" applyBorder="1"/>
    <xf numFmtId="0" fontId="8" fillId="7" borderId="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7" fillId="3" borderId="22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8" fillId="7" borderId="8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right" vertical="center"/>
    </xf>
    <xf numFmtId="0" fontId="11" fillId="7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 wrapText="1"/>
    </xf>
    <xf numFmtId="0" fontId="26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273326</xdr:colOff>
      <xdr:row>0</xdr:row>
      <xdr:rowOff>8282</xdr:rowOff>
    </xdr:from>
    <xdr:to>
      <xdr:col>6</xdr:col>
      <xdr:colOff>935935</xdr:colOff>
      <xdr:row>0</xdr:row>
      <xdr:rowOff>1197103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EC8EB63-1016-4E55-ACEC-37E17B4897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32" b="14220"/>
        <a:stretch/>
      </xdr:blipFill>
      <xdr:spPr>
        <a:xfrm>
          <a:off x="4596848" y="8282"/>
          <a:ext cx="1739348" cy="1188821"/>
        </a:xfrm>
        <a:prstGeom prst="rect">
          <a:avLst/>
        </a:prstGeom>
      </xdr:spPr>
    </xdr:pic>
    <xdr:clientData/>
  </xdr:twoCellAnchor>
  <xdr:twoCellAnchor editAs="oneCell">
    <xdr:from>
      <xdr:col>3</xdr:col>
      <xdr:colOff>140805</xdr:colOff>
      <xdr:row>235</xdr:row>
      <xdr:rowOff>99391</xdr:rowOff>
    </xdr:from>
    <xdr:to>
      <xdr:col>5</xdr:col>
      <xdr:colOff>281608</xdr:colOff>
      <xdr:row>235</xdr:row>
      <xdr:rowOff>1667502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09A0FF6-A874-4187-BFCA-F8E6F08076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32" b="14220"/>
        <a:stretch/>
      </xdr:blipFill>
      <xdr:spPr>
        <a:xfrm>
          <a:off x="2310848" y="78452869"/>
          <a:ext cx="2294282" cy="1568111"/>
        </a:xfrm>
        <a:prstGeom prst="rect">
          <a:avLst/>
        </a:prstGeom>
      </xdr:spPr>
    </xdr:pic>
    <xdr:clientData/>
  </xdr:twoCellAnchor>
  <xdr:twoCellAnchor editAs="oneCell">
    <xdr:from>
      <xdr:col>6</xdr:col>
      <xdr:colOff>314738</xdr:colOff>
      <xdr:row>235</xdr:row>
      <xdr:rowOff>289891</xdr:rowOff>
    </xdr:from>
    <xdr:to>
      <xdr:col>9</xdr:col>
      <xdr:colOff>463826</xdr:colOff>
      <xdr:row>235</xdr:row>
      <xdr:rowOff>1383197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E5A1D1D-034F-4CDE-B865-A0F1FF171CF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9" y="78643369"/>
          <a:ext cx="3462131" cy="10933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6"/>
  <sheetViews>
    <sheetView showGridLines="0" tabSelected="1" view="pageBreakPreview" topLeftCell="A226" zoomScale="130" zoomScaleNormal="130" zoomScaleSheetLayoutView="130" workbookViewId="0">
      <selection activeCell="J234" sqref="J234"/>
    </sheetView>
  </sheetViews>
  <sheetFormatPr defaultColWidth="14.42578125" defaultRowHeight="15" customHeight="1" x14ac:dyDescent="0.25"/>
  <cols>
    <col min="1" max="1" width="5.140625" style="10" customWidth="1"/>
    <col min="2" max="2" width="11.28515625" style="10" customWidth="1"/>
    <col min="3" max="7" width="16.140625" style="10" customWidth="1"/>
    <col min="8" max="8" width="17.42578125" style="10" customWidth="1"/>
    <col min="9" max="9" width="16.140625" style="10" customWidth="1"/>
    <col min="10" max="10" width="17.85546875" style="10" customWidth="1"/>
    <col min="11" max="11" width="13.140625" style="10" customWidth="1"/>
    <col min="12" max="12" width="5.140625" style="10" customWidth="1"/>
    <col min="13" max="16384" width="14.42578125" style="10"/>
  </cols>
  <sheetData>
    <row r="1" spans="1:12" ht="97.5" customHeight="1" x14ac:dyDescent="0.25">
      <c r="A1" s="8"/>
      <c r="B1" s="217"/>
      <c r="C1" s="218"/>
      <c r="D1" s="218"/>
      <c r="E1" s="218"/>
      <c r="F1" s="218"/>
      <c r="G1" s="218"/>
      <c r="H1" s="218"/>
      <c r="I1" s="218"/>
      <c r="J1" s="218"/>
      <c r="K1" s="218"/>
      <c r="L1" s="9"/>
    </row>
    <row r="2" spans="1:12" ht="21" customHeight="1" x14ac:dyDescent="0.25">
      <c r="A2" s="11"/>
      <c r="B2" s="11"/>
      <c r="C2" s="11"/>
      <c r="D2" s="11"/>
      <c r="E2" s="11"/>
      <c r="F2" s="12"/>
      <c r="G2" s="11"/>
      <c r="H2" s="11"/>
      <c r="I2" s="11"/>
      <c r="J2" s="11"/>
      <c r="K2" s="11"/>
      <c r="L2" s="11"/>
    </row>
    <row r="3" spans="1:12" ht="45.75" customHeight="1" x14ac:dyDescent="0.25">
      <c r="A3" s="11"/>
      <c r="B3" s="219" t="s">
        <v>173</v>
      </c>
      <c r="C3" s="218"/>
      <c r="D3" s="218"/>
      <c r="E3" s="218"/>
      <c r="F3" s="218"/>
      <c r="G3" s="218"/>
      <c r="H3" s="218"/>
      <c r="I3" s="218"/>
      <c r="J3" s="218"/>
      <c r="K3" s="220"/>
      <c r="L3" s="13"/>
    </row>
    <row r="4" spans="1:12" ht="24.75" customHeight="1" x14ac:dyDescent="0.25">
      <c r="A4" s="11"/>
      <c r="B4" s="221" t="s">
        <v>179</v>
      </c>
      <c r="C4" s="218"/>
      <c r="D4" s="218"/>
      <c r="E4" s="218"/>
      <c r="F4" s="218"/>
      <c r="G4" s="218"/>
      <c r="H4" s="218"/>
      <c r="I4" s="218"/>
      <c r="J4" s="218"/>
      <c r="K4" s="220"/>
      <c r="L4" s="13"/>
    </row>
    <row r="5" spans="1:12" ht="27.75" customHeight="1" x14ac:dyDescent="0.25">
      <c r="A5" s="11"/>
      <c r="B5" s="222" t="s">
        <v>0</v>
      </c>
      <c r="C5" s="223"/>
      <c r="D5" s="223"/>
      <c r="E5" s="223"/>
      <c r="F5" s="223"/>
      <c r="G5" s="223"/>
      <c r="H5" s="223"/>
      <c r="I5" s="223"/>
      <c r="J5" s="223"/>
      <c r="K5" s="224"/>
      <c r="L5" s="14"/>
    </row>
    <row r="6" spans="1:12" ht="107.25" customHeight="1" x14ac:dyDescent="0.25">
      <c r="A6" s="8"/>
      <c r="B6" s="192" t="s">
        <v>161</v>
      </c>
      <c r="C6" s="186"/>
      <c r="D6" s="186"/>
      <c r="E6" s="186"/>
      <c r="F6" s="186"/>
      <c r="G6" s="186"/>
      <c r="H6" s="186"/>
      <c r="I6" s="186"/>
      <c r="J6" s="186"/>
      <c r="K6" s="184"/>
      <c r="L6" s="15"/>
    </row>
    <row r="7" spans="1:12" ht="10.5" customHeight="1" x14ac:dyDescent="0.25">
      <c r="A7" s="11"/>
      <c r="B7" s="16"/>
      <c r="C7" s="16"/>
      <c r="D7" s="16"/>
      <c r="E7" s="16"/>
      <c r="F7" s="16"/>
      <c r="G7" s="16"/>
      <c r="H7" s="16"/>
      <c r="I7" s="16"/>
      <c r="J7" s="17"/>
      <c r="K7" s="17"/>
      <c r="L7" s="14"/>
    </row>
    <row r="8" spans="1:12" ht="9.75" customHeight="1" x14ac:dyDescent="0.25">
      <c r="A8" s="11"/>
      <c r="B8" s="18"/>
      <c r="C8" s="18"/>
      <c r="D8" s="18"/>
      <c r="E8" s="19"/>
      <c r="F8" s="20"/>
      <c r="G8" s="20"/>
      <c r="H8" s="20"/>
      <c r="I8" s="20"/>
      <c r="J8" s="20"/>
      <c r="K8" s="20"/>
      <c r="L8" s="21"/>
    </row>
    <row r="9" spans="1:12" ht="12" customHeight="1" x14ac:dyDescent="0.25">
      <c r="A9" s="8"/>
      <c r="B9" s="22"/>
      <c r="C9" s="22"/>
      <c r="D9" s="22"/>
      <c r="E9" s="22"/>
      <c r="F9" s="22"/>
      <c r="G9" s="22"/>
      <c r="H9" s="22"/>
      <c r="I9" s="22"/>
      <c r="J9" s="22"/>
      <c r="K9" s="22"/>
      <c r="L9" s="23"/>
    </row>
    <row r="10" spans="1:12" ht="30.75" customHeight="1" x14ac:dyDescent="0.25">
      <c r="A10" s="8"/>
      <c r="B10" s="22"/>
      <c r="C10" s="225" t="s">
        <v>1</v>
      </c>
      <c r="D10" s="200"/>
      <c r="E10" s="24"/>
      <c r="F10" s="22"/>
      <c r="G10" s="225" t="s">
        <v>162</v>
      </c>
      <c r="H10" s="200"/>
      <c r="I10" s="24"/>
      <c r="J10" s="22"/>
      <c r="K10" s="22"/>
      <c r="L10" s="25"/>
    </row>
    <row r="11" spans="1:12" ht="19.5" customHeight="1" x14ac:dyDescent="0.25">
      <c r="A11" s="8"/>
      <c r="B11" s="22"/>
      <c r="C11" s="226"/>
      <c r="D11" s="227"/>
      <c r="E11" s="228"/>
      <c r="F11" s="26"/>
      <c r="G11" s="229"/>
      <c r="H11" s="186"/>
      <c r="I11" s="184"/>
      <c r="J11" s="22"/>
      <c r="K11" s="22"/>
      <c r="L11" s="27"/>
    </row>
    <row r="12" spans="1:12" ht="9.75" customHeight="1" x14ac:dyDescent="0.25">
      <c r="A12" s="8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3"/>
    </row>
    <row r="13" spans="1:12" ht="19.5" customHeight="1" x14ac:dyDescent="0.25">
      <c r="A13" s="8"/>
      <c r="B13" s="22"/>
      <c r="C13" s="24" t="s">
        <v>2</v>
      </c>
      <c r="D13" s="22"/>
      <c r="E13" s="24"/>
      <c r="F13" s="24"/>
      <c r="G13" s="24"/>
      <c r="H13" s="22"/>
      <c r="I13" s="22"/>
      <c r="J13" s="26"/>
      <c r="K13" s="22"/>
      <c r="L13" s="23"/>
    </row>
    <row r="14" spans="1:12" ht="27.75" customHeight="1" x14ac:dyDescent="0.25">
      <c r="A14" s="8"/>
      <c r="B14" s="22"/>
      <c r="C14" s="229"/>
      <c r="D14" s="186"/>
      <c r="E14" s="186"/>
      <c r="F14" s="184"/>
      <c r="G14" s="26"/>
      <c r="H14" s="28"/>
      <c r="I14" s="26"/>
      <c r="J14" s="22"/>
      <c r="K14" s="22"/>
      <c r="L14" s="27"/>
    </row>
    <row r="15" spans="1:12" ht="22.5" customHeight="1" x14ac:dyDescent="0.25">
      <c r="A15" s="8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3"/>
    </row>
    <row r="16" spans="1:12" ht="69" customHeight="1" x14ac:dyDescent="0.25">
      <c r="A16" s="8"/>
      <c r="B16" s="22"/>
      <c r="C16" s="230" t="s">
        <v>136</v>
      </c>
      <c r="D16" s="200"/>
      <c r="E16" s="29"/>
      <c r="F16" s="230" t="s">
        <v>137</v>
      </c>
      <c r="G16" s="200"/>
      <c r="H16" s="200"/>
      <c r="I16" s="200"/>
      <c r="J16" s="22"/>
      <c r="K16" s="22"/>
      <c r="L16" s="30"/>
    </row>
    <row r="17" spans="1:12" ht="97.5" customHeight="1" x14ac:dyDescent="0.25">
      <c r="A17" s="8"/>
      <c r="B17" s="22"/>
      <c r="C17" s="231"/>
      <c r="D17" s="184"/>
      <c r="E17" s="29"/>
      <c r="F17" s="232"/>
      <c r="G17" s="186"/>
      <c r="H17" s="186"/>
      <c r="I17" s="184"/>
      <c r="J17" s="22"/>
      <c r="K17" s="22"/>
      <c r="L17" s="31"/>
    </row>
    <row r="18" spans="1:12" ht="12" customHeight="1" x14ac:dyDescent="0.25">
      <c r="A18" s="8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3"/>
    </row>
    <row r="19" spans="1:12" ht="9.75" customHeight="1" x14ac:dyDescent="0.25">
      <c r="A19" s="8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3"/>
    </row>
    <row r="20" spans="1:12" ht="9.75" customHeight="1" x14ac:dyDescent="0.25">
      <c r="A20" s="11"/>
      <c r="B20" s="32"/>
      <c r="C20" s="32"/>
      <c r="D20" s="32"/>
      <c r="E20" s="32"/>
      <c r="F20" s="32"/>
      <c r="G20" s="32"/>
      <c r="H20" s="32"/>
      <c r="I20" s="32"/>
      <c r="J20" s="33"/>
      <c r="K20" s="33"/>
      <c r="L20" s="11"/>
    </row>
    <row r="21" spans="1:12" ht="9.75" customHeight="1" x14ac:dyDescent="0.25">
      <c r="A21" s="11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11"/>
    </row>
    <row r="22" spans="1:12" ht="9.75" customHeight="1" x14ac:dyDescent="0.25">
      <c r="A22" s="11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1"/>
    </row>
    <row r="23" spans="1:12" ht="9.75" customHeight="1" x14ac:dyDescent="0.25">
      <c r="A23" s="8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3"/>
    </row>
    <row r="24" spans="1:12" ht="36.75" customHeight="1" x14ac:dyDescent="0.25">
      <c r="A24" s="8"/>
      <c r="B24" s="209" t="s">
        <v>138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3"/>
    </row>
    <row r="25" spans="1:12" ht="31.5" customHeight="1" x14ac:dyDescent="0.25">
      <c r="A25" s="8"/>
      <c r="B25" s="35"/>
      <c r="C25" s="193" t="s">
        <v>3</v>
      </c>
      <c r="D25" s="186"/>
      <c r="E25" s="186"/>
      <c r="F25" s="184"/>
      <c r="G25" s="193" t="s">
        <v>4</v>
      </c>
      <c r="H25" s="184"/>
      <c r="I25" s="193" t="s">
        <v>5</v>
      </c>
      <c r="J25" s="184"/>
      <c r="K25" s="22"/>
      <c r="L25" s="23"/>
    </row>
    <row r="26" spans="1:12" ht="22.5" customHeight="1" x14ac:dyDescent="0.25">
      <c r="A26" s="8"/>
      <c r="B26" s="36">
        <v>1</v>
      </c>
      <c r="C26" s="183"/>
      <c r="D26" s="186"/>
      <c r="E26" s="186"/>
      <c r="F26" s="184"/>
      <c r="G26" s="233"/>
      <c r="H26" s="234"/>
      <c r="I26" s="233"/>
      <c r="J26" s="234"/>
      <c r="K26" s="22"/>
      <c r="L26" s="37"/>
    </row>
    <row r="27" spans="1:12" ht="22.5" customHeight="1" x14ac:dyDescent="0.25">
      <c r="A27" s="8"/>
      <c r="B27" s="36">
        <v>2</v>
      </c>
      <c r="C27" s="183"/>
      <c r="D27" s="186"/>
      <c r="E27" s="186"/>
      <c r="F27" s="184"/>
      <c r="G27" s="235"/>
      <c r="H27" s="184"/>
      <c r="I27" s="235"/>
      <c r="J27" s="184"/>
      <c r="K27" s="22"/>
      <c r="L27" s="23"/>
    </row>
    <row r="28" spans="1:12" ht="22.5" customHeight="1" x14ac:dyDescent="0.25">
      <c r="A28" s="8"/>
      <c r="B28" s="36">
        <v>3</v>
      </c>
      <c r="C28" s="183"/>
      <c r="D28" s="186"/>
      <c r="E28" s="186"/>
      <c r="F28" s="184"/>
      <c r="G28" s="235"/>
      <c r="H28" s="184"/>
      <c r="I28" s="235"/>
      <c r="J28" s="184"/>
      <c r="K28" s="22"/>
      <c r="L28" s="38"/>
    </row>
    <row r="29" spans="1:12" ht="22.5" customHeight="1" x14ac:dyDescent="0.25">
      <c r="A29" s="8"/>
      <c r="B29" s="36">
        <v>4</v>
      </c>
      <c r="C29" s="183"/>
      <c r="D29" s="186"/>
      <c r="E29" s="186"/>
      <c r="F29" s="184"/>
      <c r="G29" s="235"/>
      <c r="H29" s="184"/>
      <c r="I29" s="235"/>
      <c r="J29" s="184"/>
      <c r="K29" s="22"/>
      <c r="L29" s="39"/>
    </row>
    <row r="30" spans="1:12" ht="22.5" customHeight="1" x14ac:dyDescent="0.25">
      <c r="A30" s="8"/>
      <c r="B30" s="36">
        <v>5</v>
      </c>
      <c r="C30" s="183"/>
      <c r="D30" s="186"/>
      <c r="E30" s="186"/>
      <c r="F30" s="184"/>
      <c r="G30" s="235"/>
      <c r="H30" s="184"/>
      <c r="I30" s="235"/>
      <c r="J30" s="184"/>
      <c r="K30" s="22"/>
      <c r="L30" s="39"/>
    </row>
    <row r="31" spans="1:12" ht="22.5" customHeight="1" x14ac:dyDescent="0.25">
      <c r="A31" s="8"/>
      <c r="B31" s="36">
        <v>6</v>
      </c>
      <c r="C31" s="183"/>
      <c r="D31" s="186"/>
      <c r="E31" s="186"/>
      <c r="F31" s="184"/>
      <c r="G31" s="235"/>
      <c r="H31" s="184"/>
      <c r="I31" s="235"/>
      <c r="J31" s="184"/>
      <c r="K31" s="22"/>
      <c r="L31" s="39"/>
    </row>
    <row r="32" spans="1:12" ht="22.5" customHeight="1" x14ac:dyDescent="0.25">
      <c r="A32" s="8"/>
      <c r="B32" s="36">
        <v>7</v>
      </c>
      <c r="C32" s="183"/>
      <c r="D32" s="186"/>
      <c r="E32" s="186"/>
      <c r="F32" s="184"/>
      <c r="G32" s="235"/>
      <c r="H32" s="184"/>
      <c r="I32" s="235"/>
      <c r="J32" s="184"/>
      <c r="K32" s="22"/>
      <c r="L32" s="39"/>
    </row>
    <row r="33" spans="1:12" ht="22.5" customHeight="1" x14ac:dyDescent="0.25">
      <c r="A33" s="8"/>
      <c r="B33" s="36">
        <v>8</v>
      </c>
      <c r="C33" s="183"/>
      <c r="D33" s="186"/>
      <c r="E33" s="186"/>
      <c r="F33" s="184"/>
      <c r="G33" s="235"/>
      <c r="H33" s="184"/>
      <c r="I33" s="235"/>
      <c r="J33" s="184"/>
      <c r="K33" s="22"/>
      <c r="L33" s="39"/>
    </row>
    <row r="34" spans="1:12" ht="22.5" customHeight="1" x14ac:dyDescent="0.25">
      <c r="A34" s="8"/>
      <c r="B34" s="36">
        <v>9</v>
      </c>
      <c r="C34" s="183"/>
      <c r="D34" s="186"/>
      <c r="E34" s="186"/>
      <c r="F34" s="184"/>
      <c r="G34" s="235"/>
      <c r="H34" s="184"/>
      <c r="I34" s="235"/>
      <c r="J34" s="184"/>
      <c r="K34" s="22"/>
      <c r="L34" s="39"/>
    </row>
    <row r="35" spans="1:12" ht="22.5" customHeight="1" x14ac:dyDescent="0.25">
      <c r="A35" s="8"/>
      <c r="B35" s="36">
        <v>10</v>
      </c>
      <c r="C35" s="183"/>
      <c r="D35" s="186"/>
      <c r="E35" s="186"/>
      <c r="F35" s="184"/>
      <c r="G35" s="235"/>
      <c r="H35" s="184"/>
      <c r="I35" s="235"/>
      <c r="J35" s="184"/>
      <c r="K35" s="22"/>
      <c r="L35" s="39"/>
    </row>
    <row r="36" spans="1:12" ht="22.5" customHeight="1" x14ac:dyDescent="0.25">
      <c r="A36" s="8"/>
      <c r="B36" s="36">
        <v>11</v>
      </c>
      <c r="C36" s="183"/>
      <c r="D36" s="186"/>
      <c r="E36" s="186"/>
      <c r="F36" s="184"/>
      <c r="G36" s="235"/>
      <c r="H36" s="184"/>
      <c r="I36" s="235"/>
      <c r="J36" s="184"/>
      <c r="K36" s="22"/>
      <c r="L36" s="39"/>
    </row>
    <row r="37" spans="1:12" ht="22.5" customHeight="1" x14ac:dyDescent="0.25">
      <c r="A37" s="8"/>
      <c r="B37" s="36">
        <v>12</v>
      </c>
      <c r="C37" s="183"/>
      <c r="D37" s="186"/>
      <c r="E37" s="186"/>
      <c r="F37" s="184"/>
      <c r="G37" s="235"/>
      <c r="H37" s="184"/>
      <c r="I37" s="235"/>
      <c r="J37" s="184"/>
      <c r="K37" s="22"/>
      <c r="L37" s="39"/>
    </row>
    <row r="38" spans="1:12" ht="22.5" customHeight="1" x14ac:dyDescent="0.25">
      <c r="A38" s="8"/>
      <c r="B38" s="36">
        <v>13</v>
      </c>
      <c r="C38" s="183"/>
      <c r="D38" s="186"/>
      <c r="E38" s="186"/>
      <c r="F38" s="184"/>
      <c r="G38" s="235"/>
      <c r="H38" s="184"/>
      <c r="I38" s="235"/>
      <c r="J38" s="184"/>
      <c r="K38" s="22"/>
      <c r="L38" s="39"/>
    </row>
    <row r="39" spans="1:12" ht="22.5" customHeight="1" x14ac:dyDescent="0.25">
      <c r="A39" s="8"/>
      <c r="B39" s="36">
        <v>14</v>
      </c>
      <c r="C39" s="183"/>
      <c r="D39" s="186"/>
      <c r="E39" s="186"/>
      <c r="F39" s="184"/>
      <c r="G39" s="235"/>
      <c r="H39" s="184"/>
      <c r="I39" s="235"/>
      <c r="J39" s="184"/>
      <c r="K39" s="22"/>
      <c r="L39" s="39"/>
    </row>
    <row r="40" spans="1:12" ht="22.5" customHeight="1" x14ac:dyDescent="0.25">
      <c r="A40" s="8"/>
      <c r="B40" s="36">
        <v>15</v>
      </c>
      <c r="C40" s="183"/>
      <c r="D40" s="186"/>
      <c r="E40" s="186"/>
      <c r="F40" s="184"/>
      <c r="G40" s="235"/>
      <c r="H40" s="184"/>
      <c r="I40" s="235"/>
      <c r="J40" s="184"/>
      <c r="K40" s="22"/>
      <c r="L40" s="39"/>
    </row>
    <row r="41" spans="1:12" ht="19.5" customHeight="1" x14ac:dyDescent="0.25">
      <c r="A41" s="8"/>
      <c r="B41" s="40"/>
      <c r="C41" s="41"/>
      <c r="D41" s="41"/>
      <c r="E41" s="41"/>
      <c r="F41" s="41"/>
      <c r="G41" s="41"/>
      <c r="H41" s="41"/>
      <c r="I41" s="41"/>
      <c r="J41" s="22"/>
      <c r="K41" s="22"/>
      <c r="L41" s="39"/>
    </row>
    <row r="42" spans="1:12" ht="101.25" customHeight="1" x14ac:dyDescent="0.25">
      <c r="A42" s="8"/>
      <c r="B42" s="41"/>
      <c r="C42" s="41"/>
      <c r="D42" s="192" t="s">
        <v>139</v>
      </c>
      <c r="E42" s="186"/>
      <c r="F42" s="186"/>
      <c r="G42" s="186"/>
      <c r="H42" s="186"/>
      <c r="I42" s="184"/>
      <c r="J42" s="22"/>
      <c r="K42" s="22"/>
      <c r="L42" s="39"/>
    </row>
    <row r="43" spans="1:12" ht="18" customHeight="1" x14ac:dyDescent="0.25">
      <c r="A43" s="8"/>
      <c r="B43" s="41"/>
      <c r="C43" s="41"/>
      <c r="D43" s="41"/>
      <c r="E43" s="41"/>
      <c r="F43" s="41"/>
      <c r="G43" s="41"/>
      <c r="H43" s="41"/>
      <c r="I43" s="41"/>
      <c r="J43" s="22"/>
      <c r="K43" s="22"/>
      <c r="L43" s="39"/>
    </row>
    <row r="44" spans="1:12" ht="9.75" customHeight="1" x14ac:dyDescent="0.25">
      <c r="A44" s="11"/>
      <c r="B44" s="42"/>
      <c r="C44" s="42"/>
      <c r="D44" s="42"/>
      <c r="E44" s="42"/>
      <c r="F44" s="43"/>
      <c r="G44" s="43"/>
      <c r="H44" s="43"/>
      <c r="I44" s="43"/>
      <c r="J44" s="42"/>
      <c r="K44" s="42"/>
      <c r="L44" s="11"/>
    </row>
    <row r="45" spans="1:12" ht="9.75" customHeight="1" x14ac:dyDescent="0.25">
      <c r="A45" s="11"/>
      <c r="B45" s="34"/>
      <c r="C45" s="34"/>
      <c r="D45" s="34"/>
      <c r="E45" s="44"/>
      <c r="F45" s="44"/>
      <c r="G45" s="44"/>
      <c r="H45" s="44"/>
      <c r="I45" s="44"/>
      <c r="J45" s="44"/>
      <c r="K45" s="44"/>
      <c r="L45" s="11"/>
    </row>
    <row r="46" spans="1:12" ht="9.75" customHeight="1" x14ac:dyDescent="0.25">
      <c r="A46" s="11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1"/>
    </row>
    <row r="47" spans="1:12" ht="59.25" customHeight="1" x14ac:dyDescent="0.25">
      <c r="A47" s="8"/>
      <c r="B47" s="236" t="s">
        <v>140</v>
      </c>
      <c r="C47" s="200"/>
      <c r="D47" s="200"/>
      <c r="E47" s="200"/>
      <c r="F47" s="200"/>
      <c r="G47" s="200"/>
      <c r="H47" s="200"/>
      <c r="I47" s="200"/>
      <c r="J47" s="200"/>
      <c r="K47" s="200"/>
      <c r="L47" s="23"/>
    </row>
    <row r="48" spans="1:12" ht="64.5" customHeight="1" x14ac:dyDescent="0.25">
      <c r="A48" s="8"/>
      <c r="B48" s="193" t="s">
        <v>6</v>
      </c>
      <c r="C48" s="184"/>
      <c r="D48" s="45" t="s">
        <v>7</v>
      </c>
      <c r="E48" s="45" t="s">
        <v>8</v>
      </c>
      <c r="F48" s="45" t="s">
        <v>9</v>
      </c>
      <c r="G48" s="45" t="s">
        <v>10</v>
      </c>
      <c r="H48" s="45" t="s">
        <v>11</v>
      </c>
      <c r="I48" s="45" t="s">
        <v>12</v>
      </c>
      <c r="J48" s="45" t="s">
        <v>13</v>
      </c>
      <c r="K48" s="45" t="s">
        <v>141</v>
      </c>
      <c r="L48" s="23"/>
    </row>
    <row r="49" spans="1:12" ht="23.25" customHeight="1" x14ac:dyDescent="0.25">
      <c r="A49" s="46">
        <v>1</v>
      </c>
      <c r="B49" s="237"/>
      <c r="C49" s="238"/>
      <c r="D49" s="47"/>
      <c r="E49" s="182"/>
      <c r="F49" s="49"/>
      <c r="G49" s="49"/>
      <c r="H49" s="49"/>
      <c r="I49" s="49"/>
      <c r="J49" s="50"/>
      <c r="K49" s="179"/>
      <c r="L49" s="11"/>
    </row>
    <row r="50" spans="1:12" ht="23.25" customHeight="1" x14ac:dyDescent="0.25">
      <c r="A50" s="52">
        <v>2</v>
      </c>
      <c r="B50" s="237"/>
      <c r="C50" s="238"/>
      <c r="D50" s="47"/>
      <c r="E50" s="182"/>
      <c r="F50" s="49"/>
      <c r="G50" s="49"/>
      <c r="H50" s="49"/>
      <c r="I50" s="49"/>
      <c r="J50" s="50"/>
      <c r="K50" s="179"/>
      <c r="L50" s="11"/>
    </row>
    <row r="51" spans="1:12" ht="23.25" customHeight="1" x14ac:dyDescent="0.25">
      <c r="A51" s="52">
        <v>3</v>
      </c>
      <c r="B51" s="239"/>
      <c r="C51" s="184"/>
      <c r="D51" s="47"/>
      <c r="E51" s="48"/>
      <c r="F51" s="49"/>
      <c r="G51" s="49"/>
      <c r="H51" s="49"/>
      <c r="I51" s="49"/>
      <c r="J51" s="50"/>
      <c r="K51" s="51"/>
      <c r="L51" s="11"/>
    </row>
    <row r="52" spans="1:12" ht="23.25" customHeight="1" x14ac:dyDescent="0.25">
      <c r="A52" s="52">
        <v>4</v>
      </c>
      <c r="B52" s="239"/>
      <c r="C52" s="184"/>
      <c r="D52" s="47"/>
      <c r="E52" s="48"/>
      <c r="F52" s="49"/>
      <c r="G52" s="49"/>
      <c r="H52" s="49"/>
      <c r="I52" s="49"/>
      <c r="J52" s="50"/>
      <c r="K52" s="51"/>
      <c r="L52" s="11"/>
    </row>
    <row r="53" spans="1:12" ht="23.25" customHeight="1" x14ac:dyDescent="0.25">
      <c r="A53" s="52">
        <v>5</v>
      </c>
      <c r="B53" s="239"/>
      <c r="C53" s="184"/>
      <c r="D53" s="47"/>
      <c r="E53" s="48"/>
      <c r="F53" s="49"/>
      <c r="G53" s="49"/>
      <c r="H53" s="49"/>
      <c r="I53" s="49"/>
      <c r="J53" s="50"/>
      <c r="K53" s="51"/>
      <c r="L53" s="11"/>
    </row>
    <row r="54" spans="1:12" ht="23.25" customHeight="1" x14ac:dyDescent="0.25">
      <c r="A54" s="52">
        <v>6</v>
      </c>
      <c r="B54" s="239"/>
      <c r="C54" s="184"/>
      <c r="D54" s="47"/>
      <c r="E54" s="48"/>
      <c r="F54" s="49"/>
      <c r="G54" s="49"/>
      <c r="H54" s="49"/>
      <c r="I54" s="49"/>
      <c r="J54" s="50"/>
      <c r="K54" s="51"/>
      <c r="L54" s="11"/>
    </row>
    <row r="55" spans="1:12" ht="23.25" customHeight="1" x14ac:dyDescent="0.25">
      <c r="A55" s="52">
        <v>7</v>
      </c>
      <c r="B55" s="239"/>
      <c r="C55" s="184"/>
      <c r="D55" s="47"/>
      <c r="E55" s="48"/>
      <c r="F55" s="49"/>
      <c r="G55" s="49"/>
      <c r="H55" s="49"/>
      <c r="I55" s="49"/>
      <c r="J55" s="50"/>
      <c r="K55" s="51"/>
      <c r="L55" s="11"/>
    </row>
    <row r="56" spans="1:12" ht="23.25" customHeight="1" x14ac:dyDescent="0.25">
      <c r="A56" s="46">
        <v>8</v>
      </c>
      <c r="B56" s="239"/>
      <c r="C56" s="184"/>
      <c r="D56" s="47"/>
      <c r="E56" s="48"/>
      <c r="F56" s="49"/>
      <c r="G56" s="49"/>
      <c r="H56" s="49"/>
      <c r="I56" s="49"/>
      <c r="J56" s="50"/>
      <c r="K56" s="51"/>
      <c r="L56" s="11"/>
    </row>
    <row r="57" spans="1:12" ht="18" customHeight="1" x14ac:dyDescent="0.25">
      <c r="A57" s="11"/>
      <c r="B57" s="53"/>
      <c r="C57" s="53"/>
      <c r="D57" s="54"/>
      <c r="E57" s="55"/>
      <c r="F57" s="56"/>
      <c r="G57" s="56"/>
      <c r="H57" s="56"/>
      <c r="I57" s="56"/>
      <c r="J57" s="56"/>
      <c r="K57" s="57"/>
      <c r="L57" s="11"/>
    </row>
    <row r="58" spans="1:12" ht="15.75" x14ac:dyDescent="0.25">
      <c r="A58" s="11"/>
      <c r="B58" s="58"/>
      <c r="C58" s="59"/>
      <c r="D58" s="60"/>
      <c r="E58" s="59"/>
      <c r="F58" s="60"/>
      <c r="G58" s="60"/>
      <c r="H58" s="60"/>
      <c r="I58" s="60"/>
      <c r="J58" s="60"/>
      <c r="K58" s="61"/>
      <c r="L58" s="11"/>
    </row>
    <row r="59" spans="1:12" ht="59.25" customHeight="1" x14ac:dyDescent="0.25">
      <c r="A59" s="11"/>
      <c r="B59" s="62"/>
      <c r="C59" s="191" t="s">
        <v>142</v>
      </c>
      <c r="D59" s="186"/>
      <c r="E59" s="186"/>
      <c r="F59" s="186"/>
      <c r="G59" s="186"/>
      <c r="H59" s="186"/>
      <c r="I59" s="186"/>
      <c r="J59" s="184"/>
      <c r="K59" s="63"/>
      <c r="L59" s="11"/>
    </row>
    <row r="60" spans="1:12" ht="16.5" customHeight="1" x14ac:dyDescent="0.25">
      <c r="A60" s="11"/>
      <c r="B60" s="58"/>
      <c r="C60" s="64"/>
      <c r="D60" s="64"/>
      <c r="E60" s="64"/>
      <c r="F60" s="65"/>
      <c r="G60" s="65"/>
      <c r="H60" s="65"/>
      <c r="I60" s="65"/>
      <c r="J60" s="65"/>
      <c r="K60" s="58"/>
      <c r="L60" s="11"/>
    </row>
    <row r="61" spans="1:12" ht="9.75" customHeight="1" x14ac:dyDescent="0.25">
      <c r="A61" s="11"/>
      <c r="B61" s="42"/>
      <c r="C61" s="66"/>
      <c r="D61" s="66"/>
      <c r="E61" s="66"/>
      <c r="F61" s="42"/>
      <c r="G61" s="42"/>
      <c r="H61" s="42"/>
      <c r="I61" s="42"/>
      <c r="J61" s="42"/>
      <c r="K61" s="42"/>
      <c r="L61" s="11"/>
    </row>
    <row r="62" spans="1:12" ht="9.75" customHeight="1" x14ac:dyDescent="0.25">
      <c r="A62" s="11"/>
      <c r="B62" s="67"/>
      <c r="C62" s="68"/>
      <c r="D62" s="68"/>
      <c r="E62" s="68"/>
      <c r="F62" s="67"/>
      <c r="G62" s="67"/>
      <c r="H62" s="67"/>
      <c r="I62" s="67"/>
      <c r="J62" s="67"/>
      <c r="K62" s="67"/>
      <c r="L62" s="11"/>
    </row>
    <row r="63" spans="1:12" ht="57" customHeight="1" x14ac:dyDescent="0.25">
      <c r="A63" s="8"/>
      <c r="B63" s="209" t="s">
        <v>143</v>
      </c>
      <c r="C63" s="200"/>
      <c r="D63" s="200"/>
      <c r="E63" s="200"/>
      <c r="F63" s="200"/>
      <c r="G63" s="200"/>
      <c r="H63" s="200"/>
      <c r="I63" s="200"/>
      <c r="J63" s="200"/>
      <c r="K63" s="200"/>
      <c r="L63" s="37"/>
    </row>
    <row r="64" spans="1:12" ht="13.5" customHeight="1" x14ac:dyDescent="0.25">
      <c r="A64" s="8"/>
      <c r="B64" s="35"/>
      <c r="C64" s="69"/>
      <c r="D64" s="69"/>
      <c r="E64" s="69"/>
      <c r="F64" s="69"/>
      <c r="G64" s="69"/>
      <c r="H64" s="69"/>
      <c r="I64" s="69"/>
      <c r="J64" s="69"/>
      <c r="K64" s="69"/>
      <c r="L64" s="37"/>
    </row>
    <row r="65" spans="1:12" ht="29.25" customHeight="1" x14ac:dyDescent="0.25">
      <c r="A65" s="8"/>
      <c r="B65" s="35"/>
      <c r="C65" s="35"/>
      <c r="D65" s="35"/>
      <c r="E65" s="242" t="s">
        <v>14</v>
      </c>
      <c r="F65" s="200"/>
      <c r="G65" s="70" t="s">
        <v>178</v>
      </c>
      <c r="H65" s="35"/>
      <c r="I65" s="35"/>
      <c r="J65" s="35"/>
      <c r="K65" s="35"/>
      <c r="L65" s="25"/>
    </row>
    <row r="66" spans="1:12" ht="11.25" customHeight="1" x14ac:dyDescent="0.25">
      <c r="A66" s="8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71"/>
    </row>
    <row r="67" spans="1:12" ht="62.25" customHeight="1" x14ac:dyDescent="0.25">
      <c r="A67" s="8"/>
      <c r="B67" s="209" t="s">
        <v>144</v>
      </c>
      <c r="C67" s="200"/>
      <c r="D67" s="200"/>
      <c r="E67" s="200"/>
      <c r="F67" s="200"/>
      <c r="G67" s="200"/>
      <c r="H67" s="200"/>
      <c r="I67" s="200"/>
      <c r="J67" s="200"/>
      <c r="K67" s="200"/>
      <c r="L67" s="27"/>
    </row>
    <row r="68" spans="1:12" ht="28.5" customHeight="1" x14ac:dyDescent="0.25">
      <c r="A68" s="8"/>
      <c r="B68" s="72"/>
      <c r="C68" s="73"/>
      <c r="D68" s="243" t="s">
        <v>174</v>
      </c>
      <c r="E68" s="200"/>
      <c r="F68" s="73"/>
      <c r="G68" s="74" t="s">
        <v>175</v>
      </c>
      <c r="H68" s="74"/>
      <c r="I68" s="73"/>
      <c r="J68" s="72"/>
      <c r="K68" s="75"/>
      <c r="L68" s="71"/>
    </row>
    <row r="69" spans="1:12" ht="24.75" customHeight="1" x14ac:dyDescent="0.25">
      <c r="A69" s="8"/>
      <c r="B69" s="72"/>
      <c r="C69" s="73"/>
      <c r="D69" s="36"/>
      <c r="E69" s="181" t="s">
        <v>178</v>
      </c>
      <c r="F69" s="73"/>
      <c r="G69" s="244" t="s">
        <v>178</v>
      </c>
      <c r="H69" s="245"/>
      <c r="I69" s="73"/>
      <c r="J69" s="72"/>
      <c r="K69" s="75"/>
      <c r="L69" s="76"/>
    </row>
    <row r="70" spans="1:12" ht="12" customHeight="1" x14ac:dyDescent="0.25">
      <c r="A70" s="8"/>
      <c r="B70" s="35"/>
      <c r="C70" s="35"/>
      <c r="D70" s="35"/>
      <c r="E70" s="35"/>
      <c r="F70" s="36"/>
      <c r="G70" s="77"/>
      <c r="H70" s="73"/>
      <c r="I70" s="72"/>
      <c r="J70" s="72"/>
      <c r="K70" s="77"/>
      <c r="L70" s="76"/>
    </row>
    <row r="71" spans="1:12" ht="9.75" customHeight="1" x14ac:dyDescent="0.25">
      <c r="A71" s="11"/>
      <c r="B71" s="32"/>
      <c r="C71" s="32"/>
      <c r="D71" s="32"/>
      <c r="E71" s="32"/>
      <c r="F71" s="78"/>
      <c r="G71" s="79"/>
      <c r="H71" s="79"/>
      <c r="I71" s="79"/>
      <c r="J71" s="79"/>
      <c r="K71" s="79"/>
      <c r="L71" s="80"/>
    </row>
    <row r="72" spans="1:12" ht="9.75" customHeight="1" x14ac:dyDescent="0.25">
      <c r="A72" s="11"/>
      <c r="B72" s="67"/>
      <c r="C72" s="67"/>
      <c r="D72" s="67"/>
      <c r="E72" s="67"/>
      <c r="F72" s="81"/>
      <c r="G72" s="82"/>
      <c r="H72" s="82"/>
      <c r="I72" s="82"/>
      <c r="J72" s="82"/>
      <c r="K72" s="82"/>
      <c r="L72" s="80"/>
    </row>
    <row r="73" spans="1:12" ht="57.75" customHeight="1" x14ac:dyDescent="0.25">
      <c r="A73" s="8"/>
      <c r="B73" s="22"/>
      <c r="C73" s="209" t="s">
        <v>163</v>
      </c>
      <c r="D73" s="200"/>
      <c r="E73" s="200"/>
      <c r="F73" s="200"/>
      <c r="G73" s="200"/>
      <c r="H73" s="200"/>
      <c r="I73" s="200"/>
      <c r="J73" s="200"/>
      <c r="K73" s="22"/>
      <c r="L73" s="83"/>
    </row>
    <row r="74" spans="1:12" ht="41.25" customHeight="1" x14ac:dyDescent="0.25">
      <c r="A74" s="8"/>
      <c r="B74" s="22"/>
      <c r="C74" s="193" t="s">
        <v>15</v>
      </c>
      <c r="D74" s="184"/>
      <c r="E74" s="246" t="s">
        <v>16</v>
      </c>
      <c r="F74" s="184"/>
      <c r="G74" s="194" t="s">
        <v>17</v>
      </c>
      <c r="H74" s="184"/>
      <c r="I74" s="194" t="s">
        <v>18</v>
      </c>
      <c r="J74" s="184"/>
      <c r="K74" s="41"/>
      <c r="L74" s="25"/>
    </row>
    <row r="75" spans="1:12" ht="19.5" customHeight="1" x14ac:dyDescent="0.25">
      <c r="A75" s="8"/>
      <c r="B75" s="84">
        <v>1</v>
      </c>
      <c r="C75" s="240" t="s">
        <v>176</v>
      </c>
      <c r="D75" s="241"/>
      <c r="E75" s="247" t="s">
        <v>176</v>
      </c>
      <c r="F75" s="248"/>
      <c r="G75" s="249" t="s">
        <v>176</v>
      </c>
      <c r="H75" s="248"/>
      <c r="I75" s="249" t="s">
        <v>176</v>
      </c>
      <c r="J75" s="248"/>
      <c r="K75" s="41"/>
      <c r="L75" s="31"/>
    </row>
    <row r="76" spans="1:12" ht="19.5" customHeight="1" x14ac:dyDescent="0.25">
      <c r="A76" s="8"/>
      <c r="B76" s="36">
        <v>2</v>
      </c>
      <c r="C76" s="229"/>
      <c r="D76" s="184"/>
      <c r="E76" s="250"/>
      <c r="F76" s="215"/>
      <c r="G76" s="251"/>
      <c r="H76" s="215"/>
      <c r="I76" s="251"/>
      <c r="J76" s="215"/>
      <c r="K76" s="41"/>
      <c r="L76" s="31"/>
    </row>
    <row r="77" spans="1:12" ht="19.5" customHeight="1" x14ac:dyDescent="0.25">
      <c r="A77" s="8"/>
      <c r="B77" s="84">
        <v>3</v>
      </c>
      <c r="C77" s="229"/>
      <c r="D77" s="184"/>
      <c r="E77" s="250"/>
      <c r="F77" s="215"/>
      <c r="G77" s="251"/>
      <c r="H77" s="215"/>
      <c r="I77" s="251"/>
      <c r="J77" s="215"/>
      <c r="K77" s="41"/>
      <c r="L77" s="31"/>
    </row>
    <row r="78" spans="1:12" ht="19.5" customHeight="1" x14ac:dyDescent="0.25">
      <c r="A78" s="8"/>
      <c r="B78" s="36">
        <v>4</v>
      </c>
      <c r="C78" s="229"/>
      <c r="D78" s="184"/>
      <c r="E78" s="250"/>
      <c r="F78" s="215"/>
      <c r="G78" s="251"/>
      <c r="H78" s="215"/>
      <c r="I78" s="251"/>
      <c r="J78" s="215"/>
      <c r="K78" s="41"/>
      <c r="L78" s="31"/>
    </row>
    <row r="79" spans="1:12" ht="19.5" customHeight="1" x14ac:dyDescent="0.25">
      <c r="A79" s="8"/>
      <c r="B79" s="84">
        <v>5</v>
      </c>
      <c r="C79" s="229"/>
      <c r="D79" s="184"/>
      <c r="E79" s="250"/>
      <c r="F79" s="215"/>
      <c r="G79" s="251"/>
      <c r="H79" s="215"/>
      <c r="I79" s="251"/>
      <c r="J79" s="215"/>
      <c r="K79" s="41"/>
      <c r="L79" s="31"/>
    </row>
    <row r="80" spans="1:12" ht="19.5" customHeight="1" x14ac:dyDescent="0.25">
      <c r="A80" s="8"/>
      <c r="B80" s="36">
        <v>6</v>
      </c>
      <c r="C80" s="229"/>
      <c r="D80" s="184"/>
      <c r="E80" s="250"/>
      <c r="F80" s="215"/>
      <c r="G80" s="251"/>
      <c r="H80" s="215"/>
      <c r="I80" s="251"/>
      <c r="J80" s="215"/>
      <c r="K80" s="41"/>
      <c r="L80" s="31"/>
    </row>
    <row r="81" spans="1:12" ht="19.5" customHeight="1" x14ac:dyDescent="0.25">
      <c r="A81" s="8"/>
      <c r="B81" s="84">
        <v>7</v>
      </c>
      <c r="C81" s="229"/>
      <c r="D81" s="184"/>
      <c r="E81" s="250"/>
      <c r="F81" s="215"/>
      <c r="G81" s="251"/>
      <c r="H81" s="215"/>
      <c r="I81" s="251"/>
      <c r="J81" s="215"/>
      <c r="K81" s="41"/>
      <c r="L81" s="31"/>
    </row>
    <row r="82" spans="1:12" ht="19.5" customHeight="1" x14ac:dyDescent="0.25">
      <c r="A82" s="8"/>
      <c r="B82" s="36">
        <v>8</v>
      </c>
      <c r="C82" s="229"/>
      <c r="D82" s="184"/>
      <c r="E82" s="250"/>
      <c r="F82" s="215"/>
      <c r="G82" s="251"/>
      <c r="H82" s="215"/>
      <c r="I82" s="251"/>
      <c r="J82" s="215"/>
      <c r="K82" s="41"/>
      <c r="L82" s="31"/>
    </row>
    <row r="83" spans="1:12" ht="19.5" customHeight="1" x14ac:dyDescent="0.25">
      <c r="A83" s="8"/>
      <c r="B83" s="84">
        <v>9</v>
      </c>
      <c r="C83" s="229"/>
      <c r="D83" s="184"/>
      <c r="E83" s="250"/>
      <c r="F83" s="215"/>
      <c r="G83" s="251"/>
      <c r="H83" s="215"/>
      <c r="I83" s="251"/>
      <c r="J83" s="215"/>
      <c r="K83" s="26"/>
      <c r="L83" s="39"/>
    </row>
    <row r="84" spans="1:12" ht="19.5" customHeight="1" x14ac:dyDescent="0.25">
      <c r="A84" s="8"/>
      <c r="B84" s="36">
        <v>10</v>
      </c>
      <c r="C84" s="229"/>
      <c r="D84" s="184"/>
      <c r="E84" s="250"/>
      <c r="F84" s="215"/>
      <c r="G84" s="251"/>
      <c r="H84" s="215"/>
      <c r="I84" s="251"/>
      <c r="J84" s="215"/>
      <c r="K84" s="26"/>
      <c r="L84" s="85"/>
    </row>
    <row r="85" spans="1:12" ht="19.5" customHeight="1" x14ac:dyDescent="0.25">
      <c r="A85" s="8"/>
      <c r="B85" s="84">
        <v>11</v>
      </c>
      <c r="C85" s="229"/>
      <c r="D85" s="184"/>
      <c r="E85" s="250"/>
      <c r="F85" s="215"/>
      <c r="G85" s="251"/>
      <c r="H85" s="215"/>
      <c r="I85" s="251"/>
      <c r="J85" s="215"/>
      <c r="K85" s="26"/>
      <c r="L85" s="86"/>
    </row>
    <row r="86" spans="1:12" ht="19.5" customHeight="1" x14ac:dyDescent="0.25">
      <c r="A86" s="8"/>
      <c r="B86" s="36">
        <v>12</v>
      </c>
      <c r="C86" s="229"/>
      <c r="D86" s="184"/>
      <c r="E86" s="250"/>
      <c r="F86" s="215"/>
      <c r="G86" s="251"/>
      <c r="H86" s="215"/>
      <c r="I86" s="251"/>
      <c r="J86" s="215"/>
      <c r="K86" s="26"/>
      <c r="L86" s="86"/>
    </row>
    <row r="87" spans="1:12" ht="19.5" customHeight="1" x14ac:dyDescent="0.25">
      <c r="A87" s="8"/>
      <c r="B87" s="84">
        <v>13</v>
      </c>
      <c r="C87" s="229"/>
      <c r="D87" s="184"/>
      <c r="E87" s="250"/>
      <c r="F87" s="215"/>
      <c r="G87" s="251"/>
      <c r="H87" s="215"/>
      <c r="I87" s="251"/>
      <c r="J87" s="215"/>
      <c r="K87" s="26"/>
      <c r="L87" s="86"/>
    </row>
    <row r="88" spans="1:12" ht="19.5" customHeight="1" x14ac:dyDescent="0.25">
      <c r="A88" s="8"/>
      <c r="B88" s="36">
        <v>14</v>
      </c>
      <c r="C88" s="229"/>
      <c r="D88" s="184"/>
      <c r="E88" s="250"/>
      <c r="F88" s="215"/>
      <c r="G88" s="251"/>
      <c r="H88" s="215"/>
      <c r="I88" s="251"/>
      <c r="J88" s="215"/>
      <c r="K88" s="26"/>
      <c r="L88" s="86"/>
    </row>
    <row r="89" spans="1:12" ht="19.5" customHeight="1" x14ac:dyDescent="0.25">
      <c r="A89" s="8"/>
      <c r="B89" s="84">
        <v>15</v>
      </c>
      <c r="C89" s="229"/>
      <c r="D89" s="184"/>
      <c r="E89" s="250"/>
      <c r="F89" s="215"/>
      <c r="G89" s="251"/>
      <c r="H89" s="215"/>
      <c r="I89" s="251"/>
      <c r="J89" s="215"/>
      <c r="K89" s="26"/>
      <c r="L89" s="86"/>
    </row>
    <row r="90" spans="1:12" ht="19.5" customHeight="1" x14ac:dyDescent="0.25">
      <c r="A90" s="8"/>
      <c r="B90" s="36">
        <v>16</v>
      </c>
      <c r="C90" s="229"/>
      <c r="D90" s="184"/>
      <c r="E90" s="250"/>
      <c r="F90" s="215"/>
      <c r="G90" s="251"/>
      <c r="H90" s="215"/>
      <c r="I90" s="251"/>
      <c r="J90" s="215"/>
      <c r="K90" s="26"/>
      <c r="L90" s="86"/>
    </row>
    <row r="91" spans="1:12" ht="19.5" customHeight="1" x14ac:dyDescent="0.25">
      <c r="A91" s="8"/>
      <c r="B91" s="84">
        <v>17</v>
      </c>
      <c r="C91" s="229"/>
      <c r="D91" s="184"/>
      <c r="E91" s="250"/>
      <c r="F91" s="215"/>
      <c r="G91" s="251"/>
      <c r="H91" s="215"/>
      <c r="I91" s="251"/>
      <c r="J91" s="215"/>
      <c r="K91" s="26"/>
      <c r="L91" s="86"/>
    </row>
    <row r="92" spans="1:12" ht="19.5" customHeight="1" x14ac:dyDescent="0.25">
      <c r="A92" s="8"/>
      <c r="B92" s="36">
        <v>18</v>
      </c>
      <c r="C92" s="229"/>
      <c r="D92" s="184"/>
      <c r="E92" s="250"/>
      <c r="F92" s="215"/>
      <c r="G92" s="251"/>
      <c r="H92" s="215"/>
      <c r="I92" s="251"/>
      <c r="J92" s="215"/>
      <c r="K92" s="26"/>
      <c r="L92" s="86"/>
    </row>
    <row r="93" spans="1:12" ht="19.5" customHeight="1" x14ac:dyDescent="0.25">
      <c r="A93" s="8"/>
      <c r="B93" s="84">
        <v>19</v>
      </c>
      <c r="C93" s="229"/>
      <c r="D93" s="184"/>
      <c r="E93" s="250"/>
      <c r="F93" s="215"/>
      <c r="G93" s="251"/>
      <c r="H93" s="215"/>
      <c r="I93" s="251"/>
      <c r="J93" s="215"/>
      <c r="K93" s="26"/>
      <c r="L93" s="86"/>
    </row>
    <row r="94" spans="1:12" ht="19.5" customHeight="1" x14ac:dyDescent="0.25">
      <c r="A94" s="8"/>
      <c r="B94" s="36">
        <v>20</v>
      </c>
      <c r="C94" s="229"/>
      <c r="D94" s="184"/>
      <c r="E94" s="250"/>
      <c r="F94" s="215"/>
      <c r="G94" s="251"/>
      <c r="H94" s="215"/>
      <c r="I94" s="251"/>
      <c r="J94" s="215"/>
      <c r="K94" s="26"/>
      <c r="L94" s="86"/>
    </row>
    <row r="95" spans="1:12" ht="18" customHeight="1" x14ac:dyDescent="0.25">
      <c r="A95" s="87"/>
      <c r="B95" s="22"/>
      <c r="C95" s="88"/>
      <c r="D95" s="89"/>
      <c r="E95" s="90"/>
      <c r="F95" s="90"/>
      <c r="G95" s="90"/>
      <c r="H95" s="90"/>
      <c r="I95" s="90"/>
      <c r="J95" s="90"/>
      <c r="K95" s="91"/>
      <c r="L95" s="92"/>
    </row>
    <row r="96" spans="1:12" ht="106.5" customHeight="1" x14ac:dyDescent="0.25">
      <c r="A96" s="87"/>
      <c r="B96" s="22"/>
      <c r="C96" s="192" t="s">
        <v>145</v>
      </c>
      <c r="D96" s="186"/>
      <c r="E96" s="186"/>
      <c r="F96" s="186"/>
      <c r="G96" s="186"/>
      <c r="H96" s="186"/>
      <c r="I96" s="186"/>
      <c r="J96" s="184"/>
      <c r="K96" s="93"/>
      <c r="L96" s="94"/>
    </row>
    <row r="97" spans="1:12" ht="8.25" customHeight="1" x14ac:dyDescent="0.25">
      <c r="A97" s="87"/>
      <c r="B97" s="22"/>
      <c r="C97" s="88"/>
      <c r="D97" s="89"/>
      <c r="E97" s="89"/>
      <c r="F97" s="89"/>
      <c r="G97" s="89"/>
      <c r="H97" s="89"/>
      <c r="I97" s="89"/>
      <c r="J97" s="89"/>
      <c r="K97" s="62"/>
      <c r="L97" s="87"/>
    </row>
    <row r="98" spans="1:12" ht="9.75" customHeight="1" x14ac:dyDescent="0.25">
      <c r="A98" s="95"/>
      <c r="B98" s="32"/>
      <c r="C98" s="32"/>
      <c r="D98" s="96"/>
      <c r="E98" s="97"/>
      <c r="F98" s="97"/>
      <c r="G98" s="97"/>
      <c r="H98" s="97"/>
      <c r="I98" s="97"/>
      <c r="J98" s="97"/>
      <c r="K98" s="98"/>
      <c r="L98" s="86"/>
    </row>
    <row r="99" spans="1:12" ht="9.75" customHeight="1" x14ac:dyDescent="0.25">
      <c r="A99" s="11"/>
      <c r="B99" s="67"/>
      <c r="C99" s="67"/>
      <c r="D99" s="67"/>
      <c r="E99" s="67"/>
      <c r="F99" s="67"/>
      <c r="G99" s="67"/>
      <c r="H99" s="67"/>
      <c r="I99" s="67"/>
      <c r="J99" s="67"/>
      <c r="K99" s="99"/>
      <c r="L99" s="87"/>
    </row>
    <row r="100" spans="1:12" ht="9.75" customHeight="1" x14ac:dyDescent="0.25">
      <c r="A100" s="8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87"/>
    </row>
    <row r="101" spans="1:12" ht="36.75" customHeight="1" x14ac:dyDescent="0.25">
      <c r="A101" s="8"/>
      <c r="B101" s="209" t="s">
        <v>146</v>
      </c>
      <c r="C101" s="200"/>
      <c r="D101" s="200"/>
      <c r="E101" s="200"/>
      <c r="F101" s="200"/>
      <c r="G101" s="200"/>
      <c r="H101" s="200"/>
      <c r="I101" s="200"/>
      <c r="J101" s="200"/>
      <c r="K101" s="200"/>
      <c r="L101" s="100"/>
    </row>
    <row r="102" spans="1:12" ht="75.75" customHeight="1" x14ac:dyDescent="0.25">
      <c r="A102" s="8"/>
      <c r="B102" s="22"/>
      <c r="C102" s="45" t="s">
        <v>19</v>
      </c>
      <c r="D102" s="194" t="s">
        <v>20</v>
      </c>
      <c r="E102" s="186"/>
      <c r="F102" s="186"/>
      <c r="G102" s="184"/>
      <c r="H102" s="45" t="s">
        <v>147</v>
      </c>
      <c r="I102" s="193" t="s">
        <v>148</v>
      </c>
      <c r="J102" s="184"/>
      <c r="K102" s="22"/>
      <c r="L102" s="101"/>
    </row>
    <row r="103" spans="1:12" ht="30" customHeight="1" x14ac:dyDescent="0.25">
      <c r="A103" s="8"/>
      <c r="B103" s="22"/>
      <c r="C103" s="102" t="s">
        <v>21</v>
      </c>
      <c r="D103" s="189" t="s">
        <v>22</v>
      </c>
      <c r="E103" s="186"/>
      <c r="F103" s="186"/>
      <c r="G103" s="184"/>
      <c r="H103" s="103">
        <f>SUMIF($C$123:$C$172,"_001 - RECURSOS PRÓPRIOS",$J$123:$J$172)</f>
        <v>0</v>
      </c>
      <c r="I103" s="104">
        <f t="shared" ref="I103:I108" si="0">IFERROR(H103*100/$H$110,"-")</f>
        <v>0</v>
      </c>
      <c r="J103" s="105" t="s">
        <v>23</v>
      </c>
      <c r="K103" s="22"/>
      <c r="L103" s="23"/>
    </row>
    <row r="104" spans="1:12" ht="30" customHeight="1" x14ac:dyDescent="0.25">
      <c r="A104" s="8"/>
      <c r="B104" s="22"/>
      <c r="C104" s="102" t="s">
        <v>24</v>
      </c>
      <c r="D104" s="189" t="s">
        <v>25</v>
      </c>
      <c r="E104" s="186"/>
      <c r="F104" s="186"/>
      <c r="G104" s="184"/>
      <c r="H104" s="103">
        <f>SUMIF($C$123:$C$172,"_002 - PATROCÍNIOS OU DOAÇÕES SEM INCENTIVO FISCAL",$J$123:$J$172)</f>
        <v>0</v>
      </c>
      <c r="I104" s="104">
        <f t="shared" si="0"/>
        <v>0</v>
      </c>
      <c r="J104" s="105" t="s">
        <v>23</v>
      </c>
      <c r="K104" s="22"/>
      <c r="L104" s="23"/>
    </row>
    <row r="105" spans="1:12" ht="30" customHeight="1" x14ac:dyDescent="0.25">
      <c r="A105" s="8"/>
      <c r="B105" s="22"/>
      <c r="C105" s="102" t="s">
        <v>26</v>
      </c>
      <c r="D105" s="189" t="s">
        <v>27</v>
      </c>
      <c r="E105" s="186"/>
      <c r="F105" s="186"/>
      <c r="G105" s="184"/>
      <c r="H105" s="103">
        <f>SUMIF($C$123:$C$172,"_003 - INCENTIVO DA UNIÃO",$J$123:$J$172)</f>
        <v>0</v>
      </c>
      <c r="I105" s="104">
        <f t="shared" si="0"/>
        <v>0</v>
      </c>
      <c r="J105" s="105" t="s">
        <v>23</v>
      </c>
      <c r="K105" s="22"/>
      <c r="L105" s="23"/>
    </row>
    <row r="106" spans="1:12" ht="30" customHeight="1" x14ac:dyDescent="0.25">
      <c r="A106" s="8"/>
      <c r="B106" s="22"/>
      <c r="C106" s="102" t="s">
        <v>28</v>
      </c>
      <c r="D106" s="189" t="s">
        <v>165</v>
      </c>
      <c r="E106" s="186"/>
      <c r="F106" s="186"/>
      <c r="G106" s="184"/>
      <c r="H106" s="103">
        <f>SUMIF($C$123:$C$172,"_004 - INCENTIVOS DE OUTROS ESTADOS",$J$123:$J$172)</f>
        <v>0</v>
      </c>
      <c r="I106" s="104">
        <f t="shared" si="0"/>
        <v>0</v>
      </c>
      <c r="J106" s="105" t="s">
        <v>23</v>
      </c>
      <c r="K106" s="22"/>
      <c r="L106" s="23"/>
    </row>
    <row r="107" spans="1:12" ht="30" customHeight="1" x14ac:dyDescent="0.25">
      <c r="A107" s="8"/>
      <c r="B107" s="22"/>
      <c r="C107" s="102" t="s">
        <v>29</v>
      </c>
      <c r="D107" s="189" t="s">
        <v>164</v>
      </c>
      <c r="E107" s="186"/>
      <c r="F107" s="186"/>
      <c r="G107" s="184"/>
      <c r="H107" s="103">
        <f>SUMIF($C$123:$C$172,"_005 - INCENTIVOS DE PREFEITURAS",$J$123:$J$172)</f>
        <v>0</v>
      </c>
      <c r="I107" s="104">
        <f t="shared" si="0"/>
        <v>0</v>
      </c>
      <c r="J107" s="105" t="s">
        <v>23</v>
      </c>
      <c r="K107" s="22"/>
      <c r="L107" s="23"/>
    </row>
    <row r="108" spans="1:12" ht="48" customHeight="1" x14ac:dyDescent="0.25">
      <c r="A108" s="8"/>
      <c r="B108" s="22"/>
      <c r="C108" s="106" t="s">
        <v>30</v>
      </c>
      <c r="D108" s="252" t="s">
        <v>166</v>
      </c>
      <c r="E108" s="186"/>
      <c r="F108" s="186"/>
      <c r="G108" s="184"/>
      <c r="H108" s="107">
        <v>46000</v>
      </c>
      <c r="I108" s="108">
        <f t="shared" si="0"/>
        <v>100</v>
      </c>
      <c r="J108" s="105" t="s">
        <v>23</v>
      </c>
      <c r="K108" s="22"/>
      <c r="L108" s="23"/>
    </row>
    <row r="109" spans="1:12" ht="27.75" customHeight="1" x14ac:dyDescent="0.25">
      <c r="A109" s="8"/>
      <c r="B109" s="22"/>
      <c r="C109" s="102" t="s">
        <v>31</v>
      </c>
      <c r="D109" s="189" t="s">
        <v>32</v>
      </c>
      <c r="E109" s="186"/>
      <c r="F109" s="186"/>
      <c r="G109" s="184"/>
      <c r="H109" s="103">
        <f>SUMIF($C$123:$C$172,"_007 - OUTRAS FONTES",$J$123:$J$172)</f>
        <v>0</v>
      </c>
      <c r="I109" s="104">
        <f>IFERROR(F109*100/$H$110,"-")</f>
        <v>0</v>
      </c>
      <c r="J109" s="105" t="s">
        <v>23</v>
      </c>
      <c r="K109" s="22"/>
      <c r="L109" s="23"/>
    </row>
    <row r="110" spans="1:12" ht="36.75" customHeight="1" x14ac:dyDescent="0.25">
      <c r="A110" s="8"/>
      <c r="B110" s="22"/>
      <c r="C110" s="253" t="s">
        <v>33</v>
      </c>
      <c r="D110" s="186"/>
      <c r="E110" s="186"/>
      <c r="F110" s="186"/>
      <c r="G110" s="184"/>
      <c r="H110" s="109">
        <f>SUM($H$103:$H$109)</f>
        <v>46000</v>
      </c>
      <c r="I110" s="72"/>
      <c r="J110" s="72"/>
      <c r="K110" s="22"/>
      <c r="L110" s="110"/>
    </row>
    <row r="111" spans="1:12" ht="24" customHeight="1" x14ac:dyDescent="0.25">
      <c r="A111" s="8"/>
      <c r="B111" s="22"/>
      <c r="C111" s="111"/>
      <c r="D111" s="65"/>
      <c r="E111" s="65"/>
      <c r="F111" s="65"/>
      <c r="G111" s="65"/>
      <c r="H111" s="65"/>
      <c r="I111" s="65"/>
      <c r="J111" s="112"/>
      <c r="K111" s="22"/>
      <c r="L111" s="23"/>
    </row>
    <row r="112" spans="1:12" ht="33.75" customHeight="1" x14ac:dyDescent="0.25">
      <c r="A112" s="8"/>
      <c r="B112" s="22"/>
      <c r="C112" s="63"/>
      <c r="D112" s="254" t="s">
        <v>34</v>
      </c>
      <c r="E112" s="184"/>
      <c r="F112" s="58"/>
      <c r="G112" s="58"/>
      <c r="H112" s="58"/>
      <c r="I112" s="58"/>
      <c r="J112" s="62"/>
      <c r="K112" s="22"/>
      <c r="L112" s="23"/>
    </row>
    <row r="113" spans="1:12" ht="33.75" customHeight="1" x14ac:dyDescent="0.25">
      <c r="A113" s="8"/>
      <c r="B113" s="22"/>
      <c r="C113" s="63"/>
      <c r="D113" s="255"/>
      <c r="E113" s="184"/>
      <c r="F113" s="58"/>
      <c r="G113" s="58"/>
      <c r="H113" s="58"/>
      <c r="I113" s="58"/>
      <c r="J113" s="62"/>
      <c r="K113" s="22"/>
      <c r="L113" s="23"/>
    </row>
    <row r="114" spans="1:12" ht="9.75" customHeight="1" x14ac:dyDescent="0.25">
      <c r="A114" s="8"/>
      <c r="B114" s="22"/>
      <c r="C114" s="63"/>
      <c r="D114" s="58"/>
      <c r="E114" s="58"/>
      <c r="F114" s="58"/>
      <c r="G114" s="58"/>
      <c r="H114" s="58"/>
      <c r="I114" s="58"/>
      <c r="J114" s="62"/>
      <c r="K114" s="22"/>
      <c r="L114" s="23"/>
    </row>
    <row r="115" spans="1:12" ht="9.75" customHeight="1" x14ac:dyDescent="0.25">
      <c r="A115" s="8"/>
      <c r="B115" s="22"/>
      <c r="C115" s="113"/>
      <c r="D115" s="59"/>
      <c r="E115" s="59"/>
      <c r="F115" s="59"/>
      <c r="G115" s="59"/>
      <c r="H115" s="59"/>
      <c r="I115" s="59"/>
      <c r="J115" s="114"/>
      <c r="K115" s="22"/>
      <c r="L115" s="23"/>
    </row>
    <row r="116" spans="1:12" ht="147" customHeight="1" x14ac:dyDescent="0.25">
      <c r="A116" s="8"/>
      <c r="B116" s="22"/>
      <c r="C116" s="192" t="s">
        <v>167</v>
      </c>
      <c r="D116" s="186"/>
      <c r="E116" s="186"/>
      <c r="F116" s="186"/>
      <c r="G116" s="186"/>
      <c r="H116" s="186"/>
      <c r="I116" s="186"/>
      <c r="J116" s="184"/>
      <c r="K116" s="22"/>
      <c r="L116" s="39"/>
    </row>
    <row r="117" spans="1:12" ht="9.75" customHeight="1" x14ac:dyDescent="0.25">
      <c r="A117" s="8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3"/>
    </row>
    <row r="118" spans="1:12" ht="10.5" customHeight="1" x14ac:dyDescent="0.25">
      <c r="A118" s="8"/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23"/>
    </row>
    <row r="119" spans="1:12" ht="9.75" customHeight="1" x14ac:dyDescent="0.25">
      <c r="A119" s="8"/>
      <c r="B119" s="116"/>
      <c r="C119" s="116"/>
      <c r="D119" s="116"/>
      <c r="E119" s="116"/>
      <c r="F119" s="116"/>
      <c r="G119" s="116"/>
      <c r="H119" s="116"/>
      <c r="I119" s="116"/>
      <c r="J119" s="116"/>
      <c r="K119" s="116"/>
      <c r="L119" s="23"/>
    </row>
    <row r="120" spans="1:12" ht="9.75" customHeight="1" x14ac:dyDescent="0.25">
      <c r="A120" s="11"/>
      <c r="B120" s="117"/>
      <c r="C120" s="117"/>
      <c r="D120" s="117"/>
      <c r="E120" s="117"/>
      <c r="F120" s="117"/>
      <c r="G120" s="117"/>
      <c r="H120" s="117"/>
      <c r="I120" s="117"/>
      <c r="J120" s="117"/>
      <c r="K120" s="117"/>
      <c r="L120" s="11"/>
    </row>
    <row r="121" spans="1:12" ht="46.5" customHeight="1" x14ac:dyDescent="0.25">
      <c r="A121" s="8"/>
      <c r="B121" s="209" t="s">
        <v>149</v>
      </c>
      <c r="C121" s="200"/>
      <c r="D121" s="200"/>
      <c r="E121" s="200"/>
      <c r="F121" s="200"/>
      <c r="G121" s="200"/>
      <c r="H121" s="200"/>
      <c r="I121" s="200"/>
      <c r="J121" s="200"/>
      <c r="K121" s="200"/>
      <c r="L121" s="118"/>
    </row>
    <row r="122" spans="1:12" ht="120.75" customHeight="1" x14ac:dyDescent="0.25">
      <c r="A122" s="8"/>
      <c r="B122" s="119" t="s">
        <v>35</v>
      </c>
      <c r="C122" s="45" t="s">
        <v>150</v>
      </c>
      <c r="D122" s="45" t="s">
        <v>151</v>
      </c>
      <c r="E122" s="193" t="s">
        <v>152</v>
      </c>
      <c r="F122" s="184"/>
      <c r="G122" s="45" t="s">
        <v>36</v>
      </c>
      <c r="H122" s="45" t="s">
        <v>153</v>
      </c>
      <c r="I122" s="45" t="s">
        <v>154</v>
      </c>
      <c r="J122" s="45" t="s">
        <v>155</v>
      </c>
      <c r="K122" s="178" t="s">
        <v>172</v>
      </c>
      <c r="L122" s="120"/>
    </row>
    <row r="123" spans="1:12" ht="24.75" customHeight="1" x14ac:dyDescent="0.25">
      <c r="A123" s="11"/>
      <c r="B123" s="119">
        <v>1</v>
      </c>
      <c r="C123" s="50" t="s">
        <v>109</v>
      </c>
      <c r="D123" s="50"/>
      <c r="E123" s="183"/>
      <c r="F123" s="184"/>
      <c r="G123" s="50"/>
      <c r="H123" s="121">
        <v>0</v>
      </c>
      <c r="I123" s="122">
        <v>0</v>
      </c>
      <c r="J123" s="123">
        <f t="shared" ref="J123:J127" si="1">H123*I123</f>
        <v>0</v>
      </c>
      <c r="K123" s="48"/>
      <c r="L123" s="124"/>
    </row>
    <row r="124" spans="1:12" ht="24.75" customHeight="1" x14ac:dyDescent="0.25">
      <c r="A124" s="11"/>
      <c r="B124" s="119">
        <v>2</v>
      </c>
      <c r="C124" s="50" t="s">
        <v>109</v>
      </c>
      <c r="D124" s="50"/>
      <c r="E124" s="256"/>
      <c r="F124" s="257"/>
      <c r="G124" s="50"/>
      <c r="H124" s="121">
        <v>0</v>
      </c>
      <c r="I124" s="122">
        <v>0</v>
      </c>
      <c r="J124" s="123">
        <f t="shared" si="1"/>
        <v>0</v>
      </c>
      <c r="K124" s="48"/>
      <c r="L124" s="124"/>
    </row>
    <row r="125" spans="1:12" ht="24.75" customHeight="1" x14ac:dyDescent="0.25">
      <c r="A125" s="11"/>
      <c r="B125" s="119">
        <v>3</v>
      </c>
      <c r="C125" s="50" t="s">
        <v>109</v>
      </c>
      <c r="D125" s="50"/>
      <c r="E125" s="183"/>
      <c r="F125" s="184"/>
      <c r="G125" s="50"/>
      <c r="H125" s="121">
        <v>0</v>
      </c>
      <c r="I125" s="122">
        <v>0</v>
      </c>
      <c r="J125" s="123">
        <f t="shared" si="1"/>
        <v>0</v>
      </c>
      <c r="K125" s="48"/>
      <c r="L125" s="124"/>
    </row>
    <row r="126" spans="1:12" ht="24.75" customHeight="1" x14ac:dyDescent="0.25">
      <c r="A126" s="11"/>
      <c r="B126" s="119">
        <v>4</v>
      </c>
      <c r="C126" s="50" t="s">
        <v>109</v>
      </c>
      <c r="D126" s="50"/>
      <c r="E126" s="183"/>
      <c r="F126" s="184"/>
      <c r="G126" s="50"/>
      <c r="H126" s="121">
        <v>0</v>
      </c>
      <c r="I126" s="122">
        <v>0</v>
      </c>
      <c r="J126" s="123">
        <f t="shared" si="1"/>
        <v>0</v>
      </c>
      <c r="K126" s="48"/>
      <c r="L126" s="124"/>
    </row>
    <row r="127" spans="1:12" ht="24.75" customHeight="1" x14ac:dyDescent="0.25">
      <c r="A127" s="11"/>
      <c r="B127" s="119">
        <v>5</v>
      </c>
      <c r="C127" s="50" t="s">
        <v>109</v>
      </c>
      <c r="D127" s="50"/>
      <c r="E127" s="183"/>
      <c r="F127" s="184"/>
      <c r="G127" s="50"/>
      <c r="H127" s="121">
        <v>0</v>
      </c>
      <c r="I127" s="122">
        <v>0</v>
      </c>
      <c r="J127" s="123">
        <f t="shared" si="1"/>
        <v>0</v>
      </c>
      <c r="K127" s="48"/>
      <c r="L127" s="124"/>
    </row>
    <row r="128" spans="1:12" ht="24.75" customHeight="1" x14ac:dyDescent="0.25">
      <c r="A128" s="11"/>
      <c r="B128" s="119">
        <v>6</v>
      </c>
      <c r="C128" s="50"/>
      <c r="D128" s="50"/>
      <c r="E128" s="183"/>
      <c r="F128" s="184"/>
      <c r="G128" s="50"/>
      <c r="H128" s="121">
        <v>0</v>
      </c>
      <c r="I128" s="122">
        <v>0</v>
      </c>
      <c r="J128" s="123">
        <f t="shared" ref="J128" si="2">H128*I128</f>
        <v>0</v>
      </c>
      <c r="K128" s="48"/>
      <c r="L128" s="124"/>
    </row>
    <row r="129" spans="1:12" ht="24.75" customHeight="1" x14ac:dyDescent="0.25">
      <c r="A129" s="11"/>
      <c r="B129" s="119">
        <v>7</v>
      </c>
      <c r="C129" s="50"/>
      <c r="D129" s="50"/>
      <c r="E129" s="183"/>
      <c r="F129" s="184"/>
      <c r="G129" s="50"/>
      <c r="H129" s="121">
        <v>0</v>
      </c>
      <c r="I129" s="122">
        <v>0</v>
      </c>
      <c r="J129" s="123">
        <f t="shared" ref="J123:J172" si="3">H129*I129</f>
        <v>0</v>
      </c>
      <c r="K129" s="48"/>
      <c r="L129" s="124"/>
    </row>
    <row r="130" spans="1:12" ht="24.75" customHeight="1" x14ac:dyDescent="0.25">
      <c r="A130" s="11"/>
      <c r="B130" s="119">
        <v>8</v>
      </c>
      <c r="C130" s="50"/>
      <c r="D130" s="50"/>
      <c r="E130" s="183"/>
      <c r="F130" s="184"/>
      <c r="G130" s="50"/>
      <c r="H130" s="121">
        <v>0</v>
      </c>
      <c r="I130" s="122">
        <v>0</v>
      </c>
      <c r="J130" s="123">
        <f t="shared" si="3"/>
        <v>0</v>
      </c>
      <c r="K130" s="48"/>
      <c r="L130" s="124"/>
    </row>
    <row r="131" spans="1:12" ht="24.75" customHeight="1" x14ac:dyDescent="0.25">
      <c r="A131" s="11"/>
      <c r="B131" s="119">
        <v>9</v>
      </c>
      <c r="C131" s="50"/>
      <c r="D131" s="50"/>
      <c r="E131" s="183"/>
      <c r="F131" s="184"/>
      <c r="G131" s="50"/>
      <c r="H131" s="121">
        <v>0</v>
      </c>
      <c r="I131" s="122">
        <v>0</v>
      </c>
      <c r="J131" s="123">
        <f t="shared" si="3"/>
        <v>0</v>
      </c>
      <c r="K131" s="48"/>
      <c r="L131" s="124"/>
    </row>
    <row r="132" spans="1:12" ht="24.75" customHeight="1" x14ac:dyDescent="0.25">
      <c r="A132" s="11"/>
      <c r="B132" s="119">
        <v>10</v>
      </c>
      <c r="C132" s="50"/>
      <c r="D132" s="50"/>
      <c r="E132" s="183"/>
      <c r="F132" s="184"/>
      <c r="G132" s="50"/>
      <c r="H132" s="121">
        <v>0</v>
      </c>
      <c r="I132" s="122">
        <v>0</v>
      </c>
      <c r="J132" s="123">
        <f t="shared" si="3"/>
        <v>0</v>
      </c>
      <c r="K132" s="48"/>
      <c r="L132" s="124"/>
    </row>
    <row r="133" spans="1:12" ht="24.75" customHeight="1" x14ac:dyDescent="0.25">
      <c r="A133" s="11"/>
      <c r="B133" s="119">
        <v>11</v>
      </c>
      <c r="C133" s="50"/>
      <c r="D133" s="50"/>
      <c r="E133" s="183"/>
      <c r="F133" s="184"/>
      <c r="G133" s="50"/>
      <c r="H133" s="121">
        <v>0</v>
      </c>
      <c r="I133" s="122">
        <v>0</v>
      </c>
      <c r="J133" s="123">
        <f t="shared" si="3"/>
        <v>0</v>
      </c>
      <c r="K133" s="48"/>
      <c r="L133" s="124"/>
    </row>
    <row r="134" spans="1:12" ht="24.75" customHeight="1" x14ac:dyDescent="0.25">
      <c r="A134" s="11"/>
      <c r="B134" s="119">
        <v>12</v>
      </c>
      <c r="C134" s="50"/>
      <c r="D134" s="50"/>
      <c r="E134" s="183"/>
      <c r="F134" s="184"/>
      <c r="G134" s="50"/>
      <c r="H134" s="121">
        <v>0</v>
      </c>
      <c r="I134" s="122">
        <v>0</v>
      </c>
      <c r="J134" s="123">
        <f t="shared" si="3"/>
        <v>0</v>
      </c>
      <c r="K134" s="48"/>
      <c r="L134" s="124"/>
    </row>
    <row r="135" spans="1:12" ht="24.75" customHeight="1" x14ac:dyDescent="0.25">
      <c r="A135" s="11"/>
      <c r="B135" s="119">
        <v>13</v>
      </c>
      <c r="C135" s="50"/>
      <c r="D135" s="50"/>
      <c r="E135" s="183"/>
      <c r="F135" s="184"/>
      <c r="G135" s="50"/>
      <c r="H135" s="121">
        <v>0</v>
      </c>
      <c r="I135" s="122">
        <v>0</v>
      </c>
      <c r="J135" s="123">
        <f t="shared" si="3"/>
        <v>0</v>
      </c>
      <c r="K135" s="48"/>
      <c r="L135" s="124"/>
    </row>
    <row r="136" spans="1:12" ht="24.75" customHeight="1" x14ac:dyDescent="0.25">
      <c r="A136" s="11"/>
      <c r="B136" s="119">
        <v>14</v>
      </c>
      <c r="C136" s="50"/>
      <c r="D136" s="50"/>
      <c r="E136" s="183"/>
      <c r="F136" s="184"/>
      <c r="G136" s="50"/>
      <c r="H136" s="121">
        <v>0</v>
      </c>
      <c r="I136" s="122">
        <v>0</v>
      </c>
      <c r="J136" s="123">
        <f t="shared" si="3"/>
        <v>0</v>
      </c>
      <c r="K136" s="48"/>
      <c r="L136" s="124"/>
    </row>
    <row r="137" spans="1:12" ht="24.75" customHeight="1" x14ac:dyDescent="0.25">
      <c r="A137" s="11"/>
      <c r="B137" s="119">
        <v>15</v>
      </c>
      <c r="C137" s="50"/>
      <c r="D137" s="50"/>
      <c r="E137" s="183"/>
      <c r="F137" s="184"/>
      <c r="G137" s="50"/>
      <c r="H137" s="121">
        <v>0</v>
      </c>
      <c r="I137" s="122">
        <v>0</v>
      </c>
      <c r="J137" s="123">
        <f t="shared" si="3"/>
        <v>0</v>
      </c>
      <c r="K137" s="48"/>
      <c r="L137" s="124"/>
    </row>
    <row r="138" spans="1:12" ht="24.75" customHeight="1" x14ac:dyDescent="0.25">
      <c r="A138" s="11"/>
      <c r="B138" s="119">
        <v>16</v>
      </c>
      <c r="C138" s="50"/>
      <c r="D138" s="50"/>
      <c r="E138" s="183"/>
      <c r="F138" s="184"/>
      <c r="G138" s="50"/>
      <c r="H138" s="121">
        <v>0</v>
      </c>
      <c r="I138" s="122">
        <v>0</v>
      </c>
      <c r="J138" s="123">
        <f t="shared" si="3"/>
        <v>0</v>
      </c>
      <c r="K138" s="48"/>
      <c r="L138" s="124"/>
    </row>
    <row r="139" spans="1:12" ht="24.75" customHeight="1" x14ac:dyDescent="0.25">
      <c r="A139" s="11"/>
      <c r="B139" s="119">
        <v>17</v>
      </c>
      <c r="C139" s="50"/>
      <c r="D139" s="50"/>
      <c r="E139" s="183"/>
      <c r="F139" s="184"/>
      <c r="G139" s="50"/>
      <c r="H139" s="121">
        <v>0</v>
      </c>
      <c r="I139" s="122">
        <v>0</v>
      </c>
      <c r="J139" s="123">
        <f t="shared" si="3"/>
        <v>0</v>
      </c>
      <c r="K139" s="48"/>
      <c r="L139" s="124"/>
    </row>
    <row r="140" spans="1:12" ht="24.75" customHeight="1" x14ac:dyDescent="0.25">
      <c r="A140" s="11"/>
      <c r="B140" s="119">
        <v>18</v>
      </c>
      <c r="C140" s="50"/>
      <c r="D140" s="50"/>
      <c r="E140" s="183"/>
      <c r="F140" s="184"/>
      <c r="G140" s="50"/>
      <c r="H140" s="121">
        <v>0</v>
      </c>
      <c r="I140" s="122">
        <v>0</v>
      </c>
      <c r="J140" s="123">
        <f t="shared" si="3"/>
        <v>0</v>
      </c>
      <c r="K140" s="48"/>
      <c r="L140" s="124"/>
    </row>
    <row r="141" spans="1:12" ht="24.75" customHeight="1" x14ac:dyDescent="0.25">
      <c r="A141" s="11"/>
      <c r="B141" s="119">
        <v>19</v>
      </c>
      <c r="C141" s="50"/>
      <c r="D141" s="50"/>
      <c r="E141" s="183"/>
      <c r="F141" s="184"/>
      <c r="G141" s="50"/>
      <c r="H141" s="121">
        <v>0</v>
      </c>
      <c r="I141" s="122">
        <v>0</v>
      </c>
      <c r="J141" s="123">
        <f t="shared" si="3"/>
        <v>0</v>
      </c>
      <c r="K141" s="48"/>
      <c r="L141" s="124"/>
    </row>
    <row r="142" spans="1:12" ht="24.75" customHeight="1" x14ac:dyDescent="0.25">
      <c r="A142" s="11"/>
      <c r="B142" s="119">
        <v>20</v>
      </c>
      <c r="C142" s="50"/>
      <c r="D142" s="50"/>
      <c r="E142" s="183"/>
      <c r="F142" s="184"/>
      <c r="G142" s="50"/>
      <c r="H142" s="121">
        <v>0</v>
      </c>
      <c r="I142" s="122">
        <v>0</v>
      </c>
      <c r="J142" s="123">
        <f t="shared" si="3"/>
        <v>0</v>
      </c>
      <c r="K142" s="48"/>
      <c r="L142" s="124"/>
    </row>
    <row r="143" spans="1:12" ht="24.75" customHeight="1" x14ac:dyDescent="0.25">
      <c r="A143" s="11"/>
      <c r="B143" s="119">
        <v>21</v>
      </c>
      <c r="C143" s="50"/>
      <c r="D143" s="50"/>
      <c r="E143" s="183"/>
      <c r="F143" s="184"/>
      <c r="G143" s="50"/>
      <c r="H143" s="121">
        <v>0</v>
      </c>
      <c r="I143" s="122">
        <v>0</v>
      </c>
      <c r="J143" s="123">
        <f t="shared" si="3"/>
        <v>0</v>
      </c>
      <c r="K143" s="48"/>
      <c r="L143" s="124"/>
    </row>
    <row r="144" spans="1:12" ht="24.75" customHeight="1" x14ac:dyDescent="0.25">
      <c r="A144" s="11"/>
      <c r="B144" s="119">
        <v>22</v>
      </c>
      <c r="C144" s="50"/>
      <c r="D144" s="50"/>
      <c r="E144" s="183"/>
      <c r="F144" s="184"/>
      <c r="G144" s="50"/>
      <c r="H144" s="121">
        <v>0</v>
      </c>
      <c r="I144" s="122">
        <v>0</v>
      </c>
      <c r="J144" s="123">
        <f t="shared" si="3"/>
        <v>0</v>
      </c>
      <c r="K144" s="48"/>
      <c r="L144" s="124"/>
    </row>
    <row r="145" spans="1:12" ht="24.75" customHeight="1" x14ac:dyDescent="0.25">
      <c r="A145" s="11"/>
      <c r="B145" s="119">
        <v>23</v>
      </c>
      <c r="C145" s="50"/>
      <c r="D145" s="50"/>
      <c r="E145" s="183"/>
      <c r="F145" s="184"/>
      <c r="G145" s="50"/>
      <c r="H145" s="121">
        <v>0</v>
      </c>
      <c r="I145" s="122">
        <v>0</v>
      </c>
      <c r="J145" s="123">
        <f t="shared" si="3"/>
        <v>0</v>
      </c>
      <c r="K145" s="48"/>
      <c r="L145" s="124"/>
    </row>
    <row r="146" spans="1:12" ht="24.75" customHeight="1" x14ac:dyDescent="0.25">
      <c r="A146" s="11"/>
      <c r="B146" s="119">
        <v>24</v>
      </c>
      <c r="C146" s="50"/>
      <c r="D146" s="50"/>
      <c r="E146" s="183"/>
      <c r="F146" s="184"/>
      <c r="G146" s="50"/>
      <c r="H146" s="121">
        <v>0</v>
      </c>
      <c r="I146" s="122">
        <v>0</v>
      </c>
      <c r="J146" s="123">
        <f t="shared" si="3"/>
        <v>0</v>
      </c>
      <c r="K146" s="48"/>
      <c r="L146" s="124"/>
    </row>
    <row r="147" spans="1:12" ht="24.75" customHeight="1" x14ac:dyDescent="0.25">
      <c r="A147" s="11"/>
      <c r="B147" s="119">
        <v>25</v>
      </c>
      <c r="C147" s="50"/>
      <c r="D147" s="50"/>
      <c r="E147" s="183"/>
      <c r="F147" s="184"/>
      <c r="G147" s="50"/>
      <c r="H147" s="121">
        <v>0</v>
      </c>
      <c r="I147" s="122">
        <v>0</v>
      </c>
      <c r="J147" s="123">
        <f t="shared" si="3"/>
        <v>0</v>
      </c>
      <c r="K147" s="48"/>
      <c r="L147" s="124"/>
    </row>
    <row r="148" spans="1:12" ht="24.75" customHeight="1" x14ac:dyDescent="0.25">
      <c r="A148" s="11"/>
      <c r="B148" s="119">
        <v>26</v>
      </c>
      <c r="C148" s="50"/>
      <c r="D148" s="50"/>
      <c r="E148" s="183"/>
      <c r="F148" s="184"/>
      <c r="G148" s="50"/>
      <c r="H148" s="121">
        <v>0</v>
      </c>
      <c r="I148" s="122">
        <v>0</v>
      </c>
      <c r="J148" s="123">
        <f t="shared" si="3"/>
        <v>0</v>
      </c>
      <c r="K148" s="48"/>
      <c r="L148" s="124"/>
    </row>
    <row r="149" spans="1:12" ht="24.75" customHeight="1" x14ac:dyDescent="0.25">
      <c r="A149" s="11"/>
      <c r="B149" s="119">
        <v>27</v>
      </c>
      <c r="C149" s="50"/>
      <c r="D149" s="50"/>
      <c r="E149" s="183"/>
      <c r="F149" s="184"/>
      <c r="G149" s="50"/>
      <c r="H149" s="121">
        <v>0</v>
      </c>
      <c r="I149" s="122">
        <v>0</v>
      </c>
      <c r="J149" s="123">
        <f t="shared" si="3"/>
        <v>0</v>
      </c>
      <c r="K149" s="48"/>
      <c r="L149" s="124"/>
    </row>
    <row r="150" spans="1:12" ht="24.75" customHeight="1" x14ac:dyDescent="0.25">
      <c r="A150" s="11"/>
      <c r="B150" s="119">
        <v>28</v>
      </c>
      <c r="C150" s="50"/>
      <c r="D150" s="50"/>
      <c r="E150" s="183"/>
      <c r="F150" s="184"/>
      <c r="G150" s="50"/>
      <c r="H150" s="121">
        <v>0</v>
      </c>
      <c r="I150" s="122">
        <v>0</v>
      </c>
      <c r="J150" s="123">
        <f t="shared" si="3"/>
        <v>0</v>
      </c>
      <c r="K150" s="48"/>
      <c r="L150" s="124"/>
    </row>
    <row r="151" spans="1:12" ht="24.75" customHeight="1" x14ac:dyDescent="0.25">
      <c r="A151" s="11"/>
      <c r="B151" s="119">
        <v>29</v>
      </c>
      <c r="C151" s="50"/>
      <c r="D151" s="50"/>
      <c r="E151" s="183"/>
      <c r="F151" s="184"/>
      <c r="G151" s="50"/>
      <c r="H151" s="121">
        <v>0</v>
      </c>
      <c r="I151" s="122">
        <v>0</v>
      </c>
      <c r="J151" s="123">
        <f t="shared" si="3"/>
        <v>0</v>
      </c>
      <c r="K151" s="48"/>
      <c r="L151" s="124"/>
    </row>
    <row r="152" spans="1:12" ht="24.75" customHeight="1" x14ac:dyDescent="0.25">
      <c r="A152" s="11"/>
      <c r="B152" s="119">
        <v>30</v>
      </c>
      <c r="C152" s="50"/>
      <c r="D152" s="50"/>
      <c r="E152" s="183"/>
      <c r="F152" s="184"/>
      <c r="G152" s="50"/>
      <c r="H152" s="121">
        <v>0</v>
      </c>
      <c r="I152" s="122">
        <v>0</v>
      </c>
      <c r="J152" s="123">
        <f t="shared" si="3"/>
        <v>0</v>
      </c>
      <c r="K152" s="48"/>
      <c r="L152" s="124"/>
    </row>
    <row r="153" spans="1:12" ht="24.75" customHeight="1" x14ac:dyDescent="0.25">
      <c r="A153" s="11"/>
      <c r="B153" s="119">
        <v>31</v>
      </c>
      <c r="C153" s="50"/>
      <c r="D153" s="50"/>
      <c r="E153" s="183"/>
      <c r="F153" s="184"/>
      <c r="G153" s="50"/>
      <c r="H153" s="121">
        <v>0</v>
      </c>
      <c r="I153" s="122">
        <v>0</v>
      </c>
      <c r="J153" s="123">
        <f t="shared" si="3"/>
        <v>0</v>
      </c>
      <c r="K153" s="48"/>
      <c r="L153" s="124"/>
    </row>
    <row r="154" spans="1:12" ht="24.75" customHeight="1" x14ac:dyDescent="0.25">
      <c r="A154" s="11"/>
      <c r="B154" s="119">
        <v>32</v>
      </c>
      <c r="C154" s="50"/>
      <c r="D154" s="50"/>
      <c r="E154" s="183"/>
      <c r="F154" s="184"/>
      <c r="G154" s="50"/>
      <c r="H154" s="121">
        <v>0</v>
      </c>
      <c r="I154" s="122">
        <v>0</v>
      </c>
      <c r="J154" s="123">
        <f t="shared" si="3"/>
        <v>0</v>
      </c>
      <c r="K154" s="48"/>
      <c r="L154" s="124"/>
    </row>
    <row r="155" spans="1:12" ht="24.75" customHeight="1" x14ac:dyDescent="0.25">
      <c r="A155" s="11"/>
      <c r="B155" s="119">
        <v>33</v>
      </c>
      <c r="C155" s="50"/>
      <c r="D155" s="50"/>
      <c r="E155" s="183"/>
      <c r="F155" s="184"/>
      <c r="G155" s="50"/>
      <c r="H155" s="121">
        <v>0</v>
      </c>
      <c r="I155" s="122">
        <v>0</v>
      </c>
      <c r="J155" s="123">
        <f t="shared" si="3"/>
        <v>0</v>
      </c>
      <c r="K155" s="48"/>
      <c r="L155" s="124"/>
    </row>
    <row r="156" spans="1:12" ht="24.75" customHeight="1" x14ac:dyDescent="0.25">
      <c r="A156" s="11"/>
      <c r="B156" s="119">
        <v>34</v>
      </c>
      <c r="C156" s="50"/>
      <c r="D156" s="50"/>
      <c r="E156" s="183"/>
      <c r="F156" s="184"/>
      <c r="G156" s="50"/>
      <c r="H156" s="121">
        <v>0</v>
      </c>
      <c r="I156" s="122">
        <v>0</v>
      </c>
      <c r="J156" s="123">
        <f t="shared" si="3"/>
        <v>0</v>
      </c>
      <c r="K156" s="48"/>
      <c r="L156" s="124"/>
    </row>
    <row r="157" spans="1:12" ht="24.75" customHeight="1" x14ac:dyDescent="0.25">
      <c r="A157" s="11"/>
      <c r="B157" s="119">
        <v>35</v>
      </c>
      <c r="C157" s="50"/>
      <c r="D157" s="50"/>
      <c r="E157" s="183"/>
      <c r="F157" s="184"/>
      <c r="G157" s="50"/>
      <c r="H157" s="121">
        <v>0</v>
      </c>
      <c r="I157" s="122">
        <v>0</v>
      </c>
      <c r="J157" s="123">
        <f t="shared" si="3"/>
        <v>0</v>
      </c>
      <c r="K157" s="48"/>
      <c r="L157" s="124"/>
    </row>
    <row r="158" spans="1:12" ht="24.75" customHeight="1" x14ac:dyDescent="0.25">
      <c r="A158" s="11"/>
      <c r="B158" s="119">
        <v>36</v>
      </c>
      <c r="C158" s="50"/>
      <c r="D158" s="50"/>
      <c r="E158" s="183"/>
      <c r="F158" s="184"/>
      <c r="G158" s="50"/>
      <c r="H158" s="121">
        <v>0</v>
      </c>
      <c r="I158" s="122">
        <v>0</v>
      </c>
      <c r="J158" s="123">
        <f t="shared" si="3"/>
        <v>0</v>
      </c>
      <c r="K158" s="48"/>
      <c r="L158" s="124"/>
    </row>
    <row r="159" spans="1:12" ht="24.75" customHeight="1" x14ac:dyDescent="0.25">
      <c r="A159" s="11"/>
      <c r="B159" s="119">
        <v>37</v>
      </c>
      <c r="C159" s="50"/>
      <c r="D159" s="50"/>
      <c r="E159" s="183"/>
      <c r="F159" s="184"/>
      <c r="G159" s="50"/>
      <c r="H159" s="121">
        <v>0</v>
      </c>
      <c r="I159" s="122">
        <v>0</v>
      </c>
      <c r="J159" s="123">
        <f t="shared" si="3"/>
        <v>0</v>
      </c>
      <c r="K159" s="48"/>
      <c r="L159" s="124"/>
    </row>
    <row r="160" spans="1:12" ht="24.75" customHeight="1" x14ac:dyDescent="0.25">
      <c r="A160" s="11"/>
      <c r="B160" s="119">
        <v>38</v>
      </c>
      <c r="C160" s="50"/>
      <c r="D160" s="50"/>
      <c r="E160" s="183"/>
      <c r="F160" s="184"/>
      <c r="G160" s="50"/>
      <c r="H160" s="121">
        <v>0</v>
      </c>
      <c r="I160" s="122">
        <v>0</v>
      </c>
      <c r="J160" s="123">
        <f t="shared" si="3"/>
        <v>0</v>
      </c>
      <c r="K160" s="48"/>
      <c r="L160" s="124"/>
    </row>
    <row r="161" spans="1:12" ht="24.75" customHeight="1" x14ac:dyDescent="0.25">
      <c r="A161" s="11"/>
      <c r="B161" s="119">
        <v>39</v>
      </c>
      <c r="C161" s="50"/>
      <c r="D161" s="50"/>
      <c r="E161" s="183"/>
      <c r="F161" s="184"/>
      <c r="G161" s="50"/>
      <c r="H161" s="121">
        <v>0</v>
      </c>
      <c r="I161" s="122">
        <v>0</v>
      </c>
      <c r="J161" s="123">
        <f t="shared" si="3"/>
        <v>0</v>
      </c>
      <c r="K161" s="48"/>
      <c r="L161" s="124"/>
    </row>
    <row r="162" spans="1:12" ht="24.75" customHeight="1" x14ac:dyDescent="0.25">
      <c r="A162" s="11"/>
      <c r="B162" s="119">
        <v>40</v>
      </c>
      <c r="C162" s="50"/>
      <c r="D162" s="50"/>
      <c r="E162" s="183"/>
      <c r="F162" s="184"/>
      <c r="G162" s="50"/>
      <c r="H162" s="121">
        <v>0</v>
      </c>
      <c r="I162" s="122">
        <v>0</v>
      </c>
      <c r="J162" s="123">
        <f t="shared" si="3"/>
        <v>0</v>
      </c>
      <c r="K162" s="48"/>
      <c r="L162" s="124"/>
    </row>
    <row r="163" spans="1:12" ht="24.75" customHeight="1" x14ac:dyDescent="0.25">
      <c r="A163" s="11"/>
      <c r="B163" s="119">
        <v>41</v>
      </c>
      <c r="C163" s="50"/>
      <c r="D163" s="50"/>
      <c r="E163" s="183"/>
      <c r="F163" s="184"/>
      <c r="G163" s="50"/>
      <c r="H163" s="121">
        <v>0</v>
      </c>
      <c r="I163" s="122">
        <v>0</v>
      </c>
      <c r="J163" s="123">
        <f t="shared" si="3"/>
        <v>0</v>
      </c>
      <c r="K163" s="48"/>
      <c r="L163" s="124"/>
    </row>
    <row r="164" spans="1:12" ht="24.75" customHeight="1" x14ac:dyDescent="0.25">
      <c r="A164" s="11"/>
      <c r="B164" s="119">
        <v>42</v>
      </c>
      <c r="C164" s="50"/>
      <c r="D164" s="50"/>
      <c r="E164" s="183"/>
      <c r="F164" s="184"/>
      <c r="G164" s="50"/>
      <c r="H164" s="121">
        <v>0</v>
      </c>
      <c r="I164" s="122">
        <v>0</v>
      </c>
      <c r="J164" s="123">
        <f t="shared" si="3"/>
        <v>0</v>
      </c>
      <c r="K164" s="48"/>
      <c r="L164" s="124"/>
    </row>
    <row r="165" spans="1:12" ht="24.75" customHeight="1" x14ac:dyDescent="0.25">
      <c r="A165" s="11"/>
      <c r="B165" s="119">
        <v>43</v>
      </c>
      <c r="C165" s="50"/>
      <c r="D165" s="50"/>
      <c r="E165" s="183"/>
      <c r="F165" s="184"/>
      <c r="G165" s="50"/>
      <c r="H165" s="121">
        <v>0</v>
      </c>
      <c r="I165" s="122">
        <v>0</v>
      </c>
      <c r="J165" s="123">
        <f t="shared" si="3"/>
        <v>0</v>
      </c>
      <c r="K165" s="48"/>
      <c r="L165" s="124"/>
    </row>
    <row r="166" spans="1:12" ht="24.75" customHeight="1" x14ac:dyDescent="0.25">
      <c r="A166" s="11"/>
      <c r="B166" s="119">
        <v>44</v>
      </c>
      <c r="C166" s="50"/>
      <c r="D166" s="50"/>
      <c r="E166" s="183"/>
      <c r="F166" s="184"/>
      <c r="G166" s="50"/>
      <c r="H166" s="121">
        <v>0</v>
      </c>
      <c r="I166" s="122">
        <v>0</v>
      </c>
      <c r="J166" s="123">
        <f t="shared" si="3"/>
        <v>0</v>
      </c>
      <c r="K166" s="48"/>
      <c r="L166" s="124"/>
    </row>
    <row r="167" spans="1:12" ht="24.75" customHeight="1" x14ac:dyDescent="0.25">
      <c r="A167" s="11"/>
      <c r="B167" s="119">
        <v>45</v>
      </c>
      <c r="C167" s="50"/>
      <c r="D167" s="50"/>
      <c r="E167" s="183"/>
      <c r="F167" s="184"/>
      <c r="G167" s="50"/>
      <c r="H167" s="121">
        <v>0</v>
      </c>
      <c r="I167" s="122">
        <v>0</v>
      </c>
      <c r="J167" s="123">
        <f t="shared" si="3"/>
        <v>0</v>
      </c>
      <c r="K167" s="48"/>
      <c r="L167" s="124"/>
    </row>
    <row r="168" spans="1:12" ht="24.75" customHeight="1" x14ac:dyDescent="0.25">
      <c r="A168" s="11"/>
      <c r="B168" s="119">
        <v>46</v>
      </c>
      <c r="C168" s="50"/>
      <c r="D168" s="50"/>
      <c r="E168" s="183"/>
      <c r="F168" s="184"/>
      <c r="G168" s="50"/>
      <c r="H168" s="121">
        <v>0</v>
      </c>
      <c r="I168" s="122">
        <v>0</v>
      </c>
      <c r="J168" s="123">
        <f t="shared" si="3"/>
        <v>0</v>
      </c>
      <c r="K168" s="48"/>
      <c r="L168" s="124"/>
    </row>
    <row r="169" spans="1:12" ht="24.75" customHeight="1" x14ac:dyDescent="0.25">
      <c r="A169" s="11"/>
      <c r="B169" s="119">
        <v>47</v>
      </c>
      <c r="C169" s="50"/>
      <c r="D169" s="50"/>
      <c r="E169" s="183"/>
      <c r="F169" s="184"/>
      <c r="G169" s="50"/>
      <c r="H169" s="121">
        <v>0</v>
      </c>
      <c r="I169" s="122">
        <v>0</v>
      </c>
      <c r="J169" s="123">
        <f t="shared" si="3"/>
        <v>0</v>
      </c>
      <c r="K169" s="48"/>
      <c r="L169" s="124"/>
    </row>
    <row r="170" spans="1:12" ht="24.75" customHeight="1" x14ac:dyDescent="0.25">
      <c r="A170" s="11"/>
      <c r="B170" s="119">
        <v>48</v>
      </c>
      <c r="C170" s="50"/>
      <c r="D170" s="50"/>
      <c r="E170" s="183"/>
      <c r="F170" s="184"/>
      <c r="G170" s="50"/>
      <c r="H170" s="121">
        <v>0</v>
      </c>
      <c r="I170" s="122">
        <v>0</v>
      </c>
      <c r="J170" s="123">
        <f t="shared" si="3"/>
        <v>0</v>
      </c>
      <c r="K170" s="48"/>
      <c r="L170" s="124"/>
    </row>
    <row r="171" spans="1:12" ht="24.75" customHeight="1" x14ac:dyDescent="0.25">
      <c r="A171" s="11"/>
      <c r="B171" s="119">
        <v>49</v>
      </c>
      <c r="C171" s="50"/>
      <c r="D171" s="50"/>
      <c r="E171" s="183"/>
      <c r="F171" s="184"/>
      <c r="G171" s="50"/>
      <c r="H171" s="121">
        <v>0</v>
      </c>
      <c r="I171" s="122">
        <v>0</v>
      </c>
      <c r="J171" s="123">
        <f t="shared" si="3"/>
        <v>0</v>
      </c>
      <c r="K171" s="48"/>
      <c r="L171" s="124"/>
    </row>
    <row r="172" spans="1:12" ht="24.75" customHeight="1" x14ac:dyDescent="0.25">
      <c r="A172" s="11"/>
      <c r="B172" s="119">
        <v>50</v>
      </c>
      <c r="C172" s="50"/>
      <c r="D172" s="50"/>
      <c r="E172" s="183"/>
      <c r="F172" s="184"/>
      <c r="G172" s="50"/>
      <c r="H172" s="121">
        <v>0</v>
      </c>
      <c r="I172" s="122">
        <v>0</v>
      </c>
      <c r="J172" s="123">
        <f t="shared" si="3"/>
        <v>0</v>
      </c>
      <c r="K172" s="48"/>
      <c r="L172" s="124"/>
    </row>
    <row r="173" spans="1:12" ht="11.25" customHeight="1" x14ac:dyDescent="0.25">
      <c r="A173" s="11"/>
      <c r="B173" s="125"/>
      <c r="C173" s="125"/>
      <c r="D173" s="125"/>
      <c r="E173" s="125"/>
      <c r="F173" s="125"/>
      <c r="G173" s="125"/>
      <c r="H173" s="125"/>
      <c r="I173" s="125"/>
      <c r="J173" s="125"/>
      <c r="K173" s="125"/>
      <c r="L173" s="126"/>
    </row>
    <row r="174" spans="1:12" ht="28.5" customHeight="1" x14ac:dyDescent="0.25">
      <c r="A174" s="11"/>
      <c r="B174" s="125"/>
      <c r="C174" s="127"/>
      <c r="D174" s="185" t="s">
        <v>37</v>
      </c>
      <c r="E174" s="186"/>
      <c r="F174" s="184"/>
      <c r="G174" s="128">
        <f>SUM($J$123:$J$172)</f>
        <v>0</v>
      </c>
      <c r="H174" s="187" t="s">
        <v>38</v>
      </c>
      <c r="I174" s="125"/>
      <c r="J174" s="125"/>
      <c r="K174" s="125"/>
      <c r="L174" s="126"/>
    </row>
    <row r="175" spans="1:12" ht="31.5" customHeight="1" x14ac:dyDescent="0.25">
      <c r="A175" s="11"/>
      <c r="B175" s="125"/>
      <c r="C175" s="127"/>
      <c r="D175" s="190" t="s">
        <v>168</v>
      </c>
      <c r="E175" s="186"/>
      <c r="F175" s="184"/>
      <c r="G175" s="128">
        <f>$H$108</f>
        <v>46000</v>
      </c>
      <c r="H175" s="188"/>
      <c r="I175" s="125"/>
      <c r="J175" s="125"/>
      <c r="K175" s="125"/>
      <c r="L175" s="126"/>
    </row>
    <row r="176" spans="1:12" ht="6" customHeight="1" x14ac:dyDescent="0.25">
      <c r="A176" s="11"/>
      <c r="B176" s="58"/>
      <c r="C176" s="58"/>
      <c r="D176" s="58"/>
      <c r="E176" s="58"/>
      <c r="F176" s="58"/>
      <c r="G176" s="58"/>
      <c r="H176" s="58"/>
      <c r="I176" s="125"/>
      <c r="J176" s="125"/>
      <c r="K176" s="125"/>
      <c r="L176" s="11"/>
    </row>
    <row r="177" spans="1:12" ht="79.5" customHeight="1" x14ac:dyDescent="0.25">
      <c r="A177" s="11"/>
      <c r="B177" s="58"/>
      <c r="C177" s="191" t="s">
        <v>156</v>
      </c>
      <c r="D177" s="186"/>
      <c r="E177" s="186"/>
      <c r="F177" s="186"/>
      <c r="G177" s="186"/>
      <c r="H177" s="186"/>
      <c r="I177" s="186"/>
      <c r="J177" s="184"/>
      <c r="K177" s="125"/>
      <c r="L177" s="13"/>
    </row>
    <row r="178" spans="1:12" ht="9.75" customHeight="1" x14ac:dyDescent="0.25">
      <c r="A178" s="11"/>
      <c r="B178" s="58"/>
      <c r="C178" s="129"/>
      <c r="D178" s="129"/>
      <c r="E178" s="129"/>
      <c r="F178" s="129"/>
      <c r="G178" s="129"/>
      <c r="H178" s="129"/>
      <c r="I178" s="125"/>
      <c r="J178" s="125"/>
      <c r="K178" s="125"/>
      <c r="L178" s="130"/>
    </row>
    <row r="179" spans="1:12" ht="166.5" customHeight="1" x14ac:dyDescent="0.25">
      <c r="A179" s="11"/>
      <c r="B179" s="58"/>
      <c r="C179" s="192" t="s">
        <v>169</v>
      </c>
      <c r="D179" s="186"/>
      <c r="E179" s="186"/>
      <c r="F179" s="186"/>
      <c r="G179" s="186"/>
      <c r="H179" s="186"/>
      <c r="I179" s="186"/>
      <c r="J179" s="184"/>
      <c r="K179" s="125"/>
      <c r="L179" s="13"/>
    </row>
    <row r="180" spans="1:12" ht="9.75" customHeight="1" x14ac:dyDescent="0.25">
      <c r="A180" s="11"/>
      <c r="B180" s="58"/>
      <c r="C180" s="58"/>
      <c r="D180" s="58"/>
      <c r="E180" s="58"/>
      <c r="F180" s="58"/>
      <c r="G180" s="58"/>
      <c r="H180" s="58"/>
      <c r="I180" s="125"/>
      <c r="J180" s="125"/>
      <c r="K180" s="125"/>
      <c r="L180" s="11"/>
    </row>
    <row r="181" spans="1:12" ht="9.75" customHeight="1" x14ac:dyDescent="0.25">
      <c r="A181" s="11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11"/>
    </row>
    <row r="182" spans="1:12" ht="9.75" customHeight="1" x14ac:dyDescent="0.25">
      <c r="A182" s="11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11"/>
    </row>
    <row r="183" spans="1:12" ht="9.75" customHeight="1" x14ac:dyDescent="0.25">
      <c r="A183" s="11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11"/>
    </row>
    <row r="184" spans="1:12" ht="62.25" customHeight="1" x14ac:dyDescent="0.25">
      <c r="A184" s="11"/>
      <c r="B184" s="193" t="s">
        <v>157</v>
      </c>
      <c r="C184" s="186"/>
      <c r="D184" s="186"/>
      <c r="E184" s="186"/>
      <c r="F184" s="184"/>
      <c r="G184" s="131"/>
      <c r="H184" s="131"/>
      <c r="I184" s="131"/>
      <c r="J184" s="131"/>
      <c r="K184" s="131"/>
      <c r="L184" s="132"/>
    </row>
    <row r="185" spans="1:12" ht="30" customHeight="1" x14ac:dyDescent="0.25">
      <c r="A185" s="11"/>
      <c r="B185" s="194" t="s">
        <v>39</v>
      </c>
      <c r="C185" s="184"/>
      <c r="D185" s="133" t="s">
        <v>40</v>
      </c>
      <c r="E185" s="195" t="s">
        <v>41</v>
      </c>
      <c r="F185" s="184"/>
      <c r="G185" s="131"/>
      <c r="H185" s="131"/>
      <c r="I185" s="58"/>
      <c r="J185" s="131"/>
      <c r="K185" s="131"/>
      <c r="L185" s="134"/>
    </row>
    <row r="186" spans="1:12" ht="19.5" customHeight="1" x14ac:dyDescent="0.25">
      <c r="A186" s="11"/>
      <c r="B186" s="189" t="s">
        <v>42</v>
      </c>
      <c r="C186" s="184"/>
      <c r="D186" s="135">
        <f t="shared" ref="D186:D193" si="4">SUMIF($D$123:$D$172,B186,$J$123:$J$172)</f>
        <v>0</v>
      </c>
      <c r="E186" s="136" t="str">
        <f>IFERROR($D$186*100/$D194,"-")</f>
        <v>-</v>
      </c>
      <c r="F186" s="137" t="s">
        <v>23</v>
      </c>
      <c r="G186" s="138"/>
      <c r="H186" s="196" t="s">
        <v>158</v>
      </c>
      <c r="I186" s="197"/>
      <c r="J186" s="198"/>
      <c r="K186" s="131"/>
      <c r="L186" s="139"/>
    </row>
    <row r="187" spans="1:12" ht="19.5" customHeight="1" x14ac:dyDescent="0.25">
      <c r="A187" s="11"/>
      <c r="B187" s="189" t="s">
        <v>43</v>
      </c>
      <c r="C187" s="184"/>
      <c r="D187" s="135">
        <f t="shared" si="4"/>
        <v>0</v>
      </c>
      <c r="E187" s="136" t="str">
        <f>IFERROR($D$187*100/$D$194,"-")</f>
        <v>-</v>
      </c>
      <c r="F187" s="137" t="s">
        <v>23</v>
      </c>
      <c r="G187" s="138"/>
      <c r="H187" s="199"/>
      <c r="I187" s="200"/>
      <c r="J187" s="201"/>
      <c r="K187" s="131"/>
      <c r="L187" s="139"/>
    </row>
    <row r="188" spans="1:12" ht="19.5" customHeight="1" x14ac:dyDescent="0.25">
      <c r="A188" s="11"/>
      <c r="B188" s="189" t="s">
        <v>44</v>
      </c>
      <c r="C188" s="184"/>
      <c r="D188" s="135">
        <f t="shared" si="4"/>
        <v>0</v>
      </c>
      <c r="E188" s="136" t="str">
        <f>IFERROR($D$188*100/$D$194,"-")</f>
        <v>-</v>
      </c>
      <c r="F188" s="137" t="s">
        <v>23</v>
      </c>
      <c r="G188" s="138"/>
      <c r="H188" s="199"/>
      <c r="I188" s="200"/>
      <c r="J188" s="201"/>
      <c r="K188" s="131"/>
      <c r="L188" s="139"/>
    </row>
    <row r="189" spans="1:12" ht="19.5" customHeight="1" x14ac:dyDescent="0.25">
      <c r="A189" s="11"/>
      <c r="B189" s="189" t="s">
        <v>45</v>
      </c>
      <c r="C189" s="184"/>
      <c r="D189" s="135">
        <f t="shared" si="4"/>
        <v>0</v>
      </c>
      <c r="E189" s="136" t="str">
        <f>IFERROR($D$189*100/$D$194,"-")</f>
        <v>-</v>
      </c>
      <c r="F189" s="137" t="s">
        <v>23</v>
      </c>
      <c r="G189" s="138"/>
      <c r="H189" s="199"/>
      <c r="I189" s="200"/>
      <c r="J189" s="201"/>
      <c r="K189" s="131"/>
      <c r="L189" s="139"/>
    </row>
    <row r="190" spans="1:12" ht="19.5" customHeight="1" x14ac:dyDescent="0.25">
      <c r="A190" s="11"/>
      <c r="B190" s="189" t="s">
        <v>46</v>
      </c>
      <c r="C190" s="184"/>
      <c r="D190" s="135">
        <f t="shared" si="4"/>
        <v>0</v>
      </c>
      <c r="E190" s="136" t="str">
        <f>IFERROR($D$190*100/$D$194,"-")</f>
        <v>-</v>
      </c>
      <c r="F190" s="137" t="s">
        <v>23</v>
      </c>
      <c r="G190" s="138"/>
      <c r="H190" s="199"/>
      <c r="I190" s="200"/>
      <c r="J190" s="201"/>
      <c r="K190" s="131"/>
      <c r="L190" s="139"/>
    </row>
    <row r="191" spans="1:12" ht="19.5" customHeight="1" x14ac:dyDescent="0.25">
      <c r="A191" s="11"/>
      <c r="B191" s="189" t="s">
        <v>47</v>
      </c>
      <c r="C191" s="184"/>
      <c r="D191" s="135">
        <f t="shared" si="4"/>
        <v>0</v>
      </c>
      <c r="E191" s="136" t="str">
        <f>IFERROR($D$191*100/$D$194,"-")</f>
        <v>-</v>
      </c>
      <c r="F191" s="137" t="s">
        <v>23</v>
      </c>
      <c r="G191" s="138"/>
      <c r="H191" s="202"/>
      <c r="I191" s="203"/>
      <c r="J191" s="204"/>
      <c r="K191" s="131"/>
      <c r="L191" s="139"/>
    </row>
    <row r="192" spans="1:12" ht="19.5" customHeight="1" x14ac:dyDescent="0.25">
      <c r="A192" s="11"/>
      <c r="B192" s="189" t="s">
        <v>48</v>
      </c>
      <c r="C192" s="184"/>
      <c r="D192" s="135">
        <f t="shared" si="4"/>
        <v>0</v>
      </c>
      <c r="E192" s="136" t="str">
        <f>IFERROR($D$192*100/$D$194,"-")</f>
        <v>-</v>
      </c>
      <c r="F192" s="137" t="s">
        <v>23</v>
      </c>
      <c r="G192" s="138"/>
      <c r="H192" s="138"/>
      <c r="I192" s="58"/>
      <c r="J192" s="140"/>
      <c r="K192" s="131"/>
      <c r="L192" s="139"/>
    </row>
    <row r="193" spans="1:12" ht="19.5" customHeight="1" x14ac:dyDescent="0.25">
      <c r="A193" s="11"/>
      <c r="B193" s="205" t="s">
        <v>49</v>
      </c>
      <c r="C193" s="206"/>
      <c r="D193" s="135">
        <f t="shared" si="4"/>
        <v>0</v>
      </c>
      <c r="E193" s="136" t="str">
        <f>IFERROR($D$193*100/$D$194,"-")</f>
        <v>-</v>
      </c>
      <c r="F193" s="137" t="s">
        <v>23</v>
      </c>
      <c r="G193" s="138"/>
      <c r="H193" s="138"/>
      <c r="I193" s="58"/>
      <c r="J193" s="140"/>
      <c r="K193" s="131"/>
      <c r="L193" s="139"/>
    </row>
    <row r="194" spans="1:12" ht="31.5" customHeight="1" x14ac:dyDescent="0.25">
      <c r="A194" s="8"/>
      <c r="B194" s="195" t="s">
        <v>33</v>
      </c>
      <c r="C194" s="184"/>
      <c r="D194" s="141">
        <f>SUM($D$186:$D$193)</f>
        <v>0</v>
      </c>
      <c r="E194" s="142"/>
      <c r="F194" s="58"/>
      <c r="G194" s="143"/>
      <c r="H194" s="143"/>
      <c r="I194" s="144"/>
      <c r="J194" s="144"/>
      <c r="K194" s="131"/>
      <c r="L194" s="145"/>
    </row>
    <row r="195" spans="1:12" ht="9.75" customHeight="1" x14ac:dyDescent="0.25">
      <c r="A195" s="11"/>
      <c r="B195" s="65"/>
      <c r="C195" s="65"/>
      <c r="D195" s="65"/>
      <c r="E195" s="58"/>
      <c r="F195" s="58"/>
      <c r="G195" s="59"/>
      <c r="H195" s="59"/>
      <c r="I195" s="59"/>
      <c r="J195" s="59"/>
      <c r="K195" s="131"/>
      <c r="L195" s="11"/>
    </row>
    <row r="196" spans="1:12" ht="46.5" customHeight="1" x14ac:dyDescent="0.25">
      <c r="A196" s="11"/>
      <c r="B196" s="193" t="s">
        <v>170</v>
      </c>
      <c r="C196" s="186"/>
      <c r="D196" s="186"/>
      <c r="E196" s="186"/>
      <c r="F196" s="184"/>
      <c r="G196" s="146"/>
      <c r="H196" s="146"/>
      <c r="I196" s="146"/>
      <c r="J196" s="35"/>
      <c r="K196" s="142"/>
      <c r="L196" s="11"/>
    </row>
    <row r="197" spans="1:12" ht="28.5" customHeight="1" x14ac:dyDescent="0.25">
      <c r="A197" s="11"/>
      <c r="B197" s="194" t="s">
        <v>39</v>
      </c>
      <c r="C197" s="184"/>
      <c r="D197" s="133" t="s">
        <v>40</v>
      </c>
      <c r="E197" s="193" t="s">
        <v>41</v>
      </c>
      <c r="F197" s="184"/>
      <c r="G197" s="146"/>
      <c r="H197" s="72"/>
      <c r="I197" s="147"/>
      <c r="J197" s="147"/>
      <c r="K197" s="142"/>
      <c r="L197" s="11"/>
    </row>
    <row r="198" spans="1:12" ht="19.5" customHeight="1" x14ac:dyDescent="0.25">
      <c r="A198" s="11"/>
      <c r="B198" s="189" t="s">
        <v>42</v>
      </c>
      <c r="C198" s="184"/>
      <c r="D198" s="135">
        <f t="shared" ref="D198:D205" si="5">SUMIFS($J$123:$J$172,$C$123:$C$172,"_006 - PLEITEADO AO FUNCULTURA",$D$123:$D$172,B198)</f>
        <v>0</v>
      </c>
      <c r="E198" s="136" t="str">
        <f>IFERROR($D$198*100/$D$206,"-")</f>
        <v>-</v>
      </c>
      <c r="F198" s="137" t="s">
        <v>23</v>
      </c>
      <c r="G198" s="148"/>
      <c r="H198" s="196" t="s">
        <v>158</v>
      </c>
      <c r="I198" s="197"/>
      <c r="J198" s="198"/>
      <c r="K198" s="142"/>
      <c r="L198" s="11"/>
    </row>
    <row r="199" spans="1:12" ht="19.5" customHeight="1" x14ac:dyDescent="0.25">
      <c r="A199" s="11"/>
      <c r="B199" s="189" t="s">
        <v>43</v>
      </c>
      <c r="C199" s="184"/>
      <c r="D199" s="135">
        <f t="shared" si="5"/>
        <v>0</v>
      </c>
      <c r="E199" s="136" t="str">
        <f>IFERROR($D$199*100/$D$206,"-")</f>
        <v>-</v>
      </c>
      <c r="F199" s="137" t="s">
        <v>23</v>
      </c>
      <c r="G199" s="149"/>
      <c r="H199" s="199"/>
      <c r="I199" s="200"/>
      <c r="J199" s="201"/>
      <c r="K199" s="142"/>
      <c r="L199" s="11"/>
    </row>
    <row r="200" spans="1:12" ht="19.5" customHeight="1" x14ac:dyDescent="0.25">
      <c r="A200" s="11"/>
      <c r="B200" s="189" t="s">
        <v>44</v>
      </c>
      <c r="C200" s="184"/>
      <c r="D200" s="135">
        <f t="shared" si="5"/>
        <v>0</v>
      </c>
      <c r="E200" s="136" t="str">
        <f>IFERROR($D$200*100/$D$206,"-")</f>
        <v>-</v>
      </c>
      <c r="F200" s="137" t="s">
        <v>23</v>
      </c>
      <c r="G200" s="149"/>
      <c r="H200" s="199"/>
      <c r="I200" s="200"/>
      <c r="J200" s="201"/>
      <c r="K200" s="142"/>
      <c r="L200" s="11"/>
    </row>
    <row r="201" spans="1:12" ht="19.5" customHeight="1" x14ac:dyDescent="0.25">
      <c r="A201" s="11"/>
      <c r="B201" s="189" t="s">
        <v>45</v>
      </c>
      <c r="C201" s="184"/>
      <c r="D201" s="135">
        <f t="shared" si="5"/>
        <v>0</v>
      </c>
      <c r="E201" s="136" t="str">
        <f>IFERROR($D$201*100/$D$206,"-")</f>
        <v>-</v>
      </c>
      <c r="F201" s="137" t="s">
        <v>23</v>
      </c>
      <c r="G201" s="150"/>
      <c r="H201" s="202"/>
      <c r="I201" s="203"/>
      <c r="J201" s="204"/>
      <c r="K201" s="151"/>
      <c r="L201" s="11"/>
    </row>
    <row r="202" spans="1:12" ht="19.5" customHeight="1" x14ac:dyDescent="0.25">
      <c r="A202" s="11"/>
      <c r="B202" s="189" t="s">
        <v>46</v>
      </c>
      <c r="C202" s="184"/>
      <c r="D202" s="135">
        <f t="shared" si="5"/>
        <v>0</v>
      </c>
      <c r="E202" s="136" t="str">
        <f>IFERROR($D$202*100/$D$206,"-")</f>
        <v>-</v>
      </c>
      <c r="F202" s="137" t="s">
        <v>23</v>
      </c>
      <c r="G202" s="75"/>
      <c r="H202" s="147"/>
      <c r="I202" s="147"/>
      <c r="J202" s="147"/>
      <c r="K202" s="146"/>
      <c r="L202" s="23"/>
    </row>
    <row r="203" spans="1:12" ht="19.5" customHeight="1" x14ac:dyDescent="0.25">
      <c r="A203" s="11"/>
      <c r="B203" s="189" t="s">
        <v>47</v>
      </c>
      <c r="C203" s="184"/>
      <c r="D203" s="135">
        <f t="shared" si="5"/>
        <v>0</v>
      </c>
      <c r="E203" s="136" t="str">
        <f>IFERROR($D$203*100/$D$206,"-")</f>
        <v>-</v>
      </c>
      <c r="F203" s="137" t="s">
        <v>23</v>
      </c>
      <c r="G203" s="75"/>
      <c r="H203" s="75"/>
      <c r="I203" s="35"/>
      <c r="J203" s="35"/>
      <c r="K203" s="146"/>
      <c r="L203" s="23"/>
    </row>
    <row r="204" spans="1:12" ht="19.5" customHeight="1" x14ac:dyDescent="0.25">
      <c r="A204" s="11"/>
      <c r="B204" s="189" t="s">
        <v>48</v>
      </c>
      <c r="C204" s="184"/>
      <c r="D204" s="135">
        <f t="shared" si="5"/>
        <v>0</v>
      </c>
      <c r="E204" s="136" t="str">
        <f>IFERROR($D$204*100/$D$206,"-")</f>
        <v>-</v>
      </c>
      <c r="F204" s="137" t="s">
        <v>23</v>
      </c>
      <c r="G204" s="152"/>
      <c r="H204" s="152"/>
      <c r="I204" s="65"/>
      <c r="J204" s="65"/>
      <c r="K204" s="153"/>
      <c r="L204" s="11"/>
    </row>
    <row r="205" spans="1:12" ht="19.5" customHeight="1" x14ac:dyDescent="0.25">
      <c r="A205" s="11"/>
      <c r="B205" s="205" t="s">
        <v>49</v>
      </c>
      <c r="C205" s="206"/>
      <c r="D205" s="135">
        <f t="shared" si="5"/>
        <v>0</v>
      </c>
      <c r="E205" s="136" t="str">
        <f>IFERROR($D$205*100/$D$206,"-")</f>
        <v>-</v>
      </c>
      <c r="F205" s="137" t="s">
        <v>23</v>
      </c>
      <c r="G205" s="138"/>
      <c r="H205" s="138"/>
      <c r="I205" s="58"/>
      <c r="J205" s="58"/>
      <c r="K205" s="131"/>
      <c r="L205" s="11"/>
    </row>
    <row r="206" spans="1:12" ht="27.75" customHeight="1" x14ac:dyDescent="0.25">
      <c r="A206" s="8"/>
      <c r="B206" s="195" t="s">
        <v>50</v>
      </c>
      <c r="C206" s="184"/>
      <c r="D206" s="154">
        <f>SUM($D$198:$D$205)</f>
        <v>0</v>
      </c>
      <c r="E206" s="142"/>
      <c r="F206" s="58"/>
      <c r="G206" s="143"/>
      <c r="H206" s="143"/>
      <c r="I206" s="144"/>
      <c r="J206" s="58"/>
      <c r="K206" s="131"/>
      <c r="L206" s="11"/>
    </row>
    <row r="207" spans="1:12" ht="8.25" customHeight="1" x14ac:dyDescent="0.25">
      <c r="A207" s="11"/>
      <c r="B207" s="65"/>
      <c r="C207" s="65"/>
      <c r="D207" s="65"/>
      <c r="E207" s="58"/>
      <c r="F207" s="58"/>
      <c r="G207" s="58"/>
      <c r="H207" s="58"/>
      <c r="I207" s="58"/>
      <c r="J207" s="58"/>
      <c r="K207" s="131"/>
      <c r="L207" s="11"/>
    </row>
    <row r="208" spans="1:12" ht="9.75" customHeight="1" x14ac:dyDescent="0.25">
      <c r="A208" s="11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11"/>
    </row>
    <row r="209" spans="1:12" ht="9.75" customHeight="1" x14ac:dyDescent="0.25">
      <c r="A209" s="11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11"/>
    </row>
    <row r="210" spans="1:12" ht="9.75" customHeight="1" x14ac:dyDescent="0.25">
      <c r="A210" s="11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11"/>
    </row>
    <row r="211" spans="1:12" ht="43.5" customHeight="1" x14ac:dyDescent="0.25">
      <c r="A211" s="11"/>
      <c r="B211" s="207" t="s">
        <v>177</v>
      </c>
      <c r="C211" s="186"/>
      <c r="D211" s="186"/>
      <c r="E211" s="186"/>
      <c r="F211" s="208"/>
      <c r="G211" s="208"/>
      <c r="H211" s="208"/>
      <c r="I211" s="208"/>
      <c r="J211" s="208"/>
      <c r="K211" s="206"/>
      <c r="L211" s="11"/>
    </row>
    <row r="212" spans="1:12" ht="35.25" customHeight="1" x14ac:dyDescent="0.25">
      <c r="A212" s="11"/>
      <c r="B212" s="194" t="s">
        <v>39</v>
      </c>
      <c r="C212" s="186"/>
      <c r="D212" s="184"/>
      <c r="E212" s="133" t="s">
        <v>40</v>
      </c>
      <c r="F212" s="174" t="s">
        <v>51</v>
      </c>
      <c r="G212" s="175"/>
      <c r="H212" s="175"/>
      <c r="I212" s="175"/>
      <c r="J212" s="176"/>
      <c r="K212" s="175"/>
      <c r="L212" s="11"/>
    </row>
    <row r="213" spans="1:12" ht="19.5" customHeight="1" x14ac:dyDescent="0.25">
      <c r="A213" s="11"/>
      <c r="B213" s="189" t="s">
        <v>42</v>
      </c>
      <c r="C213" s="186"/>
      <c r="D213" s="184"/>
      <c r="E213" s="169">
        <f t="shared" ref="E213:E220" si="6">D198</f>
        <v>0</v>
      </c>
      <c r="F213" s="171"/>
      <c r="G213" s="170"/>
      <c r="H213" s="171"/>
      <c r="I213" s="170"/>
      <c r="J213" s="172"/>
      <c r="K213" s="170"/>
      <c r="L213" s="11"/>
    </row>
    <row r="214" spans="1:12" ht="19.5" customHeight="1" x14ac:dyDescent="0.25">
      <c r="A214" s="11"/>
      <c r="B214" s="189" t="s">
        <v>43</v>
      </c>
      <c r="C214" s="186"/>
      <c r="D214" s="184"/>
      <c r="E214" s="169">
        <f t="shared" si="6"/>
        <v>0</v>
      </c>
      <c r="F214" s="171"/>
      <c r="G214" s="170"/>
      <c r="H214" s="171"/>
      <c r="I214" s="170"/>
      <c r="J214" s="172"/>
      <c r="K214" s="170"/>
      <c r="L214" s="11"/>
    </row>
    <row r="215" spans="1:12" ht="19.5" customHeight="1" x14ac:dyDescent="0.25">
      <c r="A215" s="11"/>
      <c r="B215" s="189" t="s">
        <v>44</v>
      </c>
      <c r="C215" s="186"/>
      <c r="D215" s="184"/>
      <c r="E215" s="169">
        <f>D200</f>
        <v>0</v>
      </c>
      <c r="F215" s="171"/>
      <c r="G215" s="171"/>
      <c r="H215" s="171"/>
      <c r="I215" s="171"/>
      <c r="J215" s="171"/>
      <c r="K215" s="171"/>
      <c r="L215" s="11"/>
    </row>
    <row r="216" spans="1:12" ht="19.5" customHeight="1" x14ac:dyDescent="0.25">
      <c r="A216" s="11"/>
      <c r="B216" s="189" t="s">
        <v>45</v>
      </c>
      <c r="C216" s="186"/>
      <c r="D216" s="184"/>
      <c r="E216" s="169">
        <f t="shared" si="6"/>
        <v>0</v>
      </c>
      <c r="F216" s="171"/>
      <c r="G216" s="170"/>
      <c r="H216" s="171"/>
      <c r="I216" s="170"/>
      <c r="J216" s="172"/>
      <c r="K216" s="170"/>
      <c r="L216" s="11"/>
    </row>
    <row r="217" spans="1:12" ht="19.5" customHeight="1" x14ac:dyDescent="0.25">
      <c r="A217" s="11"/>
      <c r="B217" s="189" t="s">
        <v>46</v>
      </c>
      <c r="C217" s="186"/>
      <c r="D217" s="184"/>
      <c r="E217" s="169">
        <f t="shared" si="6"/>
        <v>0</v>
      </c>
      <c r="F217" s="171"/>
      <c r="G217" s="170"/>
      <c r="H217" s="171"/>
      <c r="I217" s="170"/>
      <c r="J217" s="172"/>
      <c r="K217" s="170"/>
      <c r="L217" s="11"/>
    </row>
    <row r="218" spans="1:12" ht="19.5" customHeight="1" x14ac:dyDescent="0.25">
      <c r="A218" s="11"/>
      <c r="B218" s="189" t="s">
        <v>47</v>
      </c>
      <c r="C218" s="186"/>
      <c r="D218" s="184"/>
      <c r="E218" s="169">
        <f t="shared" si="6"/>
        <v>0</v>
      </c>
      <c r="F218" s="171"/>
      <c r="G218" s="171"/>
      <c r="H218" s="171"/>
      <c r="I218" s="171"/>
      <c r="J218" s="171"/>
      <c r="K218" s="171"/>
      <c r="L218" s="11"/>
    </row>
    <row r="219" spans="1:12" ht="19.5" customHeight="1" x14ac:dyDescent="0.25">
      <c r="A219" s="11"/>
      <c r="B219" s="189" t="s">
        <v>48</v>
      </c>
      <c r="C219" s="186"/>
      <c r="D219" s="184"/>
      <c r="E219" s="169">
        <f t="shared" si="6"/>
        <v>0</v>
      </c>
      <c r="F219" s="171"/>
      <c r="G219" s="170"/>
      <c r="H219" s="171"/>
      <c r="I219" s="170"/>
      <c r="J219" s="172"/>
      <c r="K219" s="170"/>
      <c r="L219" s="11"/>
    </row>
    <row r="220" spans="1:12" ht="19.5" customHeight="1" x14ac:dyDescent="0.25">
      <c r="A220" s="11"/>
      <c r="B220" s="189" t="s">
        <v>49</v>
      </c>
      <c r="C220" s="186"/>
      <c r="D220" s="184"/>
      <c r="E220" s="169">
        <f t="shared" si="6"/>
        <v>0</v>
      </c>
      <c r="F220" s="171"/>
      <c r="G220" s="170"/>
      <c r="H220" s="171"/>
      <c r="I220" s="170"/>
      <c r="J220" s="172"/>
      <c r="K220" s="170"/>
      <c r="L220" s="11"/>
    </row>
    <row r="221" spans="1:12" ht="28.5" customHeight="1" x14ac:dyDescent="0.25">
      <c r="A221" s="11"/>
      <c r="B221" s="216" t="s">
        <v>52</v>
      </c>
      <c r="C221" s="186"/>
      <c r="D221" s="186"/>
      <c r="E221" s="186"/>
      <c r="F221" s="173">
        <f>SUM($F$213:$F$220)</f>
        <v>0</v>
      </c>
      <c r="G221" s="173"/>
      <c r="H221" s="173"/>
      <c r="I221" s="173"/>
      <c r="J221" s="173"/>
      <c r="K221" s="180"/>
      <c r="L221" s="155"/>
    </row>
    <row r="222" spans="1:12" ht="9.75" customHeight="1" x14ac:dyDescent="0.25">
      <c r="A222" s="11"/>
      <c r="B222" s="156"/>
      <c r="C222" s="156"/>
      <c r="D222" s="156"/>
      <c r="E222" s="157"/>
      <c r="F222" s="157"/>
      <c r="G222" s="157"/>
      <c r="H222" s="157"/>
      <c r="I222" s="157"/>
      <c r="J222" s="158"/>
      <c r="K222" s="158"/>
      <c r="L222" s="11"/>
    </row>
    <row r="223" spans="1:12" ht="9.75" customHeight="1" x14ac:dyDescent="0.25">
      <c r="A223" s="11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11"/>
    </row>
    <row r="224" spans="1:12" ht="9.75" customHeight="1" x14ac:dyDescent="0.25">
      <c r="A224" s="11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11"/>
    </row>
    <row r="225" spans="1:12" ht="9.75" customHeight="1" x14ac:dyDescent="0.25">
      <c r="A225" s="11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11"/>
    </row>
    <row r="226" spans="1:12" ht="9.75" customHeight="1" x14ac:dyDescent="0.25">
      <c r="A226" s="11"/>
      <c r="B226" s="159"/>
      <c r="C226" s="160"/>
      <c r="D226" s="160"/>
      <c r="E226" s="160"/>
      <c r="F226" s="160"/>
      <c r="G226" s="160"/>
      <c r="H226" s="160"/>
      <c r="I226" s="160"/>
      <c r="J226" s="160"/>
      <c r="K226" s="159"/>
      <c r="L226" s="11"/>
    </row>
    <row r="227" spans="1:12" ht="9.75" customHeight="1" x14ac:dyDescent="0.25">
      <c r="A227" s="11"/>
      <c r="B227" s="161"/>
      <c r="C227" s="209" t="s">
        <v>53</v>
      </c>
      <c r="D227" s="200"/>
      <c r="E227" s="200"/>
      <c r="F227" s="200"/>
      <c r="G227" s="200"/>
      <c r="H227" s="200"/>
      <c r="I227" s="200"/>
      <c r="J227" s="200"/>
      <c r="K227" s="162"/>
      <c r="L227" s="11"/>
    </row>
    <row r="228" spans="1:12" ht="15.75" customHeight="1" x14ac:dyDescent="0.25">
      <c r="A228" s="11"/>
      <c r="B228" s="161"/>
      <c r="C228" s="200"/>
      <c r="D228" s="200"/>
      <c r="E228" s="200"/>
      <c r="F228" s="200"/>
      <c r="G228" s="200"/>
      <c r="H228" s="200"/>
      <c r="I228" s="200"/>
      <c r="J228" s="200"/>
      <c r="K228" s="162"/>
      <c r="L228" s="11"/>
    </row>
    <row r="229" spans="1:12" ht="6.75" customHeight="1" x14ac:dyDescent="0.25">
      <c r="A229" s="11"/>
      <c r="B229" s="161"/>
      <c r="C229" s="22"/>
      <c r="D229" s="22"/>
      <c r="E229" s="22"/>
      <c r="F229" s="22"/>
      <c r="G229" s="22"/>
      <c r="H229" s="22"/>
      <c r="I229" s="72"/>
      <c r="J229" s="22"/>
      <c r="K229" s="162"/>
      <c r="L229" s="11"/>
    </row>
    <row r="230" spans="1:12" ht="48.75" customHeight="1" x14ac:dyDescent="0.25">
      <c r="A230" s="11"/>
      <c r="B230" s="161"/>
      <c r="C230" s="22"/>
      <c r="D230" s="163" t="s">
        <v>159</v>
      </c>
      <c r="E230" s="164"/>
      <c r="F230" s="163" t="s">
        <v>160</v>
      </c>
      <c r="G230" s="177"/>
      <c r="H230" s="22"/>
      <c r="I230" s="72"/>
      <c r="J230" s="22"/>
      <c r="K230" s="162"/>
      <c r="L230" s="11"/>
    </row>
    <row r="231" spans="1:12" ht="19.5" customHeight="1" x14ac:dyDescent="0.25">
      <c r="A231" s="11"/>
      <c r="B231" s="161"/>
      <c r="C231" s="22"/>
      <c r="D231" s="22"/>
      <c r="E231" s="22"/>
      <c r="F231" s="22"/>
      <c r="G231" s="22"/>
      <c r="H231" s="22"/>
      <c r="I231" s="72"/>
      <c r="J231" s="22"/>
      <c r="K231" s="162"/>
      <c r="L231" s="11"/>
    </row>
    <row r="232" spans="1:12" ht="15.75" customHeight="1" x14ac:dyDescent="0.25">
      <c r="A232" s="11"/>
      <c r="B232" s="161"/>
      <c r="C232" s="22"/>
      <c r="D232" s="22"/>
      <c r="E232" s="210" t="s">
        <v>171</v>
      </c>
      <c r="F232" s="208"/>
      <c r="G232" s="208"/>
      <c r="H232" s="206"/>
      <c r="I232" s="72"/>
      <c r="J232" s="22"/>
      <c r="K232" s="162"/>
      <c r="L232" s="11"/>
    </row>
    <row r="233" spans="1:12" ht="19.5" customHeight="1" x14ac:dyDescent="0.25">
      <c r="A233" s="11"/>
      <c r="B233" s="161"/>
      <c r="C233" s="22"/>
      <c r="D233" s="22"/>
      <c r="E233" s="211"/>
      <c r="F233" s="200"/>
      <c r="G233" s="200"/>
      <c r="H233" s="212"/>
      <c r="I233" s="72"/>
      <c r="J233" s="22"/>
      <c r="K233" s="162"/>
      <c r="L233" s="11"/>
    </row>
    <row r="234" spans="1:12" ht="19.5" customHeight="1" x14ac:dyDescent="0.25">
      <c r="A234" s="11"/>
      <c r="B234" s="161"/>
      <c r="C234" s="22"/>
      <c r="D234" s="22"/>
      <c r="E234" s="213"/>
      <c r="F234" s="214"/>
      <c r="G234" s="214"/>
      <c r="H234" s="215"/>
      <c r="I234" s="72"/>
      <c r="J234" s="22"/>
      <c r="K234" s="162"/>
      <c r="L234" s="11"/>
    </row>
    <row r="235" spans="1:12" ht="19.5" customHeight="1" x14ac:dyDescent="0.25">
      <c r="A235" s="11"/>
      <c r="B235" s="161"/>
      <c r="C235" s="22"/>
      <c r="D235" s="22"/>
      <c r="E235" s="22"/>
      <c r="F235" s="22"/>
      <c r="G235" s="22"/>
      <c r="H235" s="22"/>
      <c r="I235" s="22"/>
      <c r="J235" s="22"/>
      <c r="K235" s="162"/>
      <c r="L235" s="11"/>
    </row>
    <row r="236" spans="1:12" ht="147" customHeight="1" x14ac:dyDescent="0.25">
      <c r="A236" s="165"/>
      <c r="B236" s="165"/>
      <c r="C236" s="166"/>
      <c r="D236" s="167"/>
      <c r="E236" s="167"/>
      <c r="F236" s="167"/>
      <c r="G236" s="167"/>
      <c r="H236" s="167"/>
      <c r="I236" s="167"/>
      <c r="J236" s="168"/>
      <c r="K236" s="165"/>
      <c r="L236" s="165"/>
    </row>
  </sheetData>
  <mergeCells count="276">
    <mergeCell ref="E159:F159"/>
    <mergeCell ref="E160:F160"/>
    <mergeCell ref="E150:F150"/>
    <mergeCell ref="E151:F151"/>
    <mergeCell ref="E152:F152"/>
    <mergeCell ref="E153:F153"/>
    <mergeCell ref="E154:F154"/>
    <mergeCell ref="E155:F155"/>
    <mergeCell ref="E156:F156"/>
    <mergeCell ref="E157:F157"/>
    <mergeCell ref="E158:F158"/>
    <mergeCell ref="E141:F141"/>
    <mergeCell ref="E142:F142"/>
    <mergeCell ref="E143:F143"/>
    <mergeCell ref="E144:F144"/>
    <mergeCell ref="E145:F145"/>
    <mergeCell ref="E146:F146"/>
    <mergeCell ref="E147:F147"/>
    <mergeCell ref="E148:F148"/>
    <mergeCell ref="E149:F149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D107:G107"/>
    <mergeCell ref="D108:G108"/>
    <mergeCell ref="D109:G109"/>
    <mergeCell ref="C110:G110"/>
    <mergeCell ref="D112:E112"/>
    <mergeCell ref="D113:E113"/>
    <mergeCell ref="C116:J116"/>
    <mergeCell ref="B121:K121"/>
    <mergeCell ref="E122:F122"/>
    <mergeCell ref="C96:J96"/>
    <mergeCell ref="B101:K101"/>
    <mergeCell ref="D102:G102"/>
    <mergeCell ref="I102:J102"/>
    <mergeCell ref="D103:G103"/>
    <mergeCell ref="D104:G104"/>
    <mergeCell ref="D105:G105"/>
    <mergeCell ref="D106:G106"/>
    <mergeCell ref="I90:J90"/>
    <mergeCell ref="C89:D89"/>
    <mergeCell ref="E89:F89"/>
    <mergeCell ref="G89:H89"/>
    <mergeCell ref="I89:J89"/>
    <mergeCell ref="C90:D90"/>
    <mergeCell ref="E90:F90"/>
    <mergeCell ref="G94:H94"/>
    <mergeCell ref="I94:J94"/>
    <mergeCell ref="C94:D94"/>
    <mergeCell ref="E94:F94"/>
    <mergeCell ref="G90:H90"/>
    <mergeCell ref="C91:D91"/>
    <mergeCell ref="E91:F91"/>
    <mergeCell ref="G91:H91"/>
    <mergeCell ref="I91:J91"/>
    <mergeCell ref="E92:F92"/>
    <mergeCell ref="G92:H92"/>
    <mergeCell ref="I92:J92"/>
    <mergeCell ref="C92:D92"/>
    <mergeCell ref="C93:D93"/>
    <mergeCell ref="E93:F93"/>
    <mergeCell ref="G93:H93"/>
    <mergeCell ref="I93:J93"/>
    <mergeCell ref="C87:D87"/>
    <mergeCell ref="E87:F87"/>
    <mergeCell ref="G87:H87"/>
    <mergeCell ref="I87:J87"/>
    <mergeCell ref="E88:F88"/>
    <mergeCell ref="G88:H88"/>
    <mergeCell ref="I88:J88"/>
    <mergeCell ref="C83:D83"/>
    <mergeCell ref="E83:F83"/>
    <mergeCell ref="G83:H83"/>
    <mergeCell ref="I83:J83"/>
    <mergeCell ref="E84:F84"/>
    <mergeCell ref="G84:H84"/>
    <mergeCell ref="I84:J84"/>
    <mergeCell ref="C84:D84"/>
    <mergeCell ref="C85:D85"/>
    <mergeCell ref="E85:F85"/>
    <mergeCell ref="G85:H85"/>
    <mergeCell ref="I85:J85"/>
    <mergeCell ref="C88:D88"/>
    <mergeCell ref="G82:H82"/>
    <mergeCell ref="I82:J82"/>
    <mergeCell ref="G86:H86"/>
    <mergeCell ref="I86:J86"/>
    <mergeCell ref="C82:D82"/>
    <mergeCell ref="E82:F82"/>
    <mergeCell ref="E79:F79"/>
    <mergeCell ref="G79:H79"/>
    <mergeCell ref="I79:J79"/>
    <mergeCell ref="E80:F80"/>
    <mergeCell ref="G80:H80"/>
    <mergeCell ref="I80:J80"/>
    <mergeCell ref="C80:D80"/>
    <mergeCell ref="C81:D81"/>
    <mergeCell ref="E81:F81"/>
    <mergeCell ref="G81:H81"/>
    <mergeCell ref="I81:J81"/>
    <mergeCell ref="C86:D86"/>
    <mergeCell ref="E86:F86"/>
    <mergeCell ref="E76:F76"/>
    <mergeCell ref="G76:H76"/>
    <mergeCell ref="I76:J76"/>
    <mergeCell ref="G78:H78"/>
    <mergeCell ref="I78:J78"/>
    <mergeCell ref="C76:D76"/>
    <mergeCell ref="C77:D77"/>
    <mergeCell ref="E77:F77"/>
    <mergeCell ref="G77:H77"/>
    <mergeCell ref="I77:J77"/>
    <mergeCell ref="C78:D78"/>
    <mergeCell ref="E78:F78"/>
    <mergeCell ref="B49:C49"/>
    <mergeCell ref="B50:C50"/>
    <mergeCell ref="B51:C51"/>
    <mergeCell ref="B52:C52"/>
    <mergeCell ref="B53:C53"/>
    <mergeCell ref="B54:C54"/>
    <mergeCell ref="B55:C55"/>
    <mergeCell ref="B56:C56"/>
    <mergeCell ref="C79:D79"/>
    <mergeCell ref="C75:D75"/>
    <mergeCell ref="C59:J59"/>
    <mergeCell ref="B63:K63"/>
    <mergeCell ref="E65:F65"/>
    <mergeCell ref="B67:K67"/>
    <mergeCell ref="D68:E68"/>
    <mergeCell ref="G69:H69"/>
    <mergeCell ref="C73:J73"/>
    <mergeCell ref="C74:D74"/>
    <mergeCell ref="E74:F74"/>
    <mergeCell ref="G74:H74"/>
    <mergeCell ref="I74:J74"/>
    <mergeCell ref="E75:F75"/>
    <mergeCell ref="G75:H75"/>
    <mergeCell ref="I75:J75"/>
    <mergeCell ref="C39:F39"/>
    <mergeCell ref="G39:H39"/>
    <mergeCell ref="I39:J39"/>
    <mergeCell ref="C40:F40"/>
    <mergeCell ref="G40:H40"/>
    <mergeCell ref="I40:J40"/>
    <mergeCell ref="D42:I42"/>
    <mergeCell ref="B47:K47"/>
    <mergeCell ref="B48:C48"/>
    <mergeCell ref="G38:H38"/>
    <mergeCell ref="I38:J38"/>
    <mergeCell ref="C36:F36"/>
    <mergeCell ref="G36:H36"/>
    <mergeCell ref="I36:J36"/>
    <mergeCell ref="C37:F37"/>
    <mergeCell ref="G37:H37"/>
    <mergeCell ref="I37:J37"/>
    <mergeCell ref="C38:F38"/>
    <mergeCell ref="G35:H35"/>
    <mergeCell ref="I35:J35"/>
    <mergeCell ref="C33:F33"/>
    <mergeCell ref="G33:H33"/>
    <mergeCell ref="I33:J33"/>
    <mergeCell ref="C34:F34"/>
    <mergeCell ref="G34:H34"/>
    <mergeCell ref="I34:J34"/>
    <mergeCell ref="C35:F35"/>
    <mergeCell ref="G32:H32"/>
    <mergeCell ref="I32:J32"/>
    <mergeCell ref="C30:F30"/>
    <mergeCell ref="G30:H30"/>
    <mergeCell ref="I30:J30"/>
    <mergeCell ref="C31:F31"/>
    <mergeCell ref="G31:H31"/>
    <mergeCell ref="I31:J31"/>
    <mergeCell ref="C32:F32"/>
    <mergeCell ref="C26:F26"/>
    <mergeCell ref="G26:H26"/>
    <mergeCell ref="I26:J26"/>
    <mergeCell ref="G29:H29"/>
    <mergeCell ref="I29:J29"/>
    <mergeCell ref="C27:F27"/>
    <mergeCell ref="G27:H27"/>
    <mergeCell ref="I27:J27"/>
    <mergeCell ref="C28:F28"/>
    <mergeCell ref="G28:H28"/>
    <mergeCell ref="I28:J28"/>
    <mergeCell ref="C29:F29"/>
    <mergeCell ref="C14:F14"/>
    <mergeCell ref="C16:D16"/>
    <mergeCell ref="F16:I16"/>
    <mergeCell ref="C17:D17"/>
    <mergeCell ref="F17:I17"/>
    <mergeCell ref="B24:K24"/>
    <mergeCell ref="C25:F25"/>
    <mergeCell ref="G25:H25"/>
    <mergeCell ref="I25:J25"/>
    <mergeCell ref="B1:K1"/>
    <mergeCell ref="B3:K3"/>
    <mergeCell ref="B4:K4"/>
    <mergeCell ref="B5:K5"/>
    <mergeCell ref="B6:K6"/>
    <mergeCell ref="C10:D10"/>
    <mergeCell ref="G10:H10"/>
    <mergeCell ref="C11:E11"/>
    <mergeCell ref="G11:I11"/>
    <mergeCell ref="C227:J228"/>
    <mergeCell ref="E232:H234"/>
    <mergeCell ref="B219:D219"/>
    <mergeCell ref="B220:D220"/>
    <mergeCell ref="B221:E221"/>
    <mergeCell ref="B216:D216"/>
    <mergeCell ref="B217:D217"/>
    <mergeCell ref="B218:D218"/>
    <mergeCell ref="B212:D212"/>
    <mergeCell ref="B213:D213"/>
    <mergeCell ref="B202:C202"/>
    <mergeCell ref="B214:D214"/>
    <mergeCell ref="B215:D215"/>
    <mergeCell ref="B203:C203"/>
    <mergeCell ref="B204:C204"/>
    <mergeCell ref="B205:C205"/>
    <mergeCell ref="B206:C206"/>
    <mergeCell ref="B211:K211"/>
    <mergeCell ref="B192:C192"/>
    <mergeCell ref="B193:C193"/>
    <mergeCell ref="B194:C194"/>
    <mergeCell ref="B196:F196"/>
    <mergeCell ref="E197:F197"/>
    <mergeCell ref="B197:C197"/>
    <mergeCell ref="B198:C198"/>
    <mergeCell ref="H198:J201"/>
    <mergeCell ref="B199:C199"/>
    <mergeCell ref="B200:C200"/>
    <mergeCell ref="B201:C201"/>
    <mergeCell ref="E170:F170"/>
    <mergeCell ref="E171:F171"/>
    <mergeCell ref="E172:F172"/>
    <mergeCell ref="D174:F174"/>
    <mergeCell ref="H174:H175"/>
    <mergeCell ref="B186:C186"/>
    <mergeCell ref="B187:C187"/>
    <mergeCell ref="B188:C188"/>
    <mergeCell ref="B189:C189"/>
    <mergeCell ref="D175:F175"/>
    <mergeCell ref="C177:J177"/>
    <mergeCell ref="C179:J179"/>
    <mergeCell ref="B184:F184"/>
    <mergeCell ref="B185:C185"/>
    <mergeCell ref="E185:F185"/>
    <mergeCell ref="H186:J191"/>
    <mergeCell ref="B190:C190"/>
    <mergeCell ref="B191:C191"/>
    <mergeCell ref="E161:F161"/>
    <mergeCell ref="E162:F162"/>
    <mergeCell ref="E163:F163"/>
    <mergeCell ref="E164:F164"/>
    <mergeCell ref="E165:F165"/>
    <mergeCell ref="E166:F166"/>
    <mergeCell ref="E167:F167"/>
    <mergeCell ref="E168:F168"/>
    <mergeCell ref="E169:F169"/>
  </mergeCells>
  <dataValidations count="7">
    <dataValidation type="list" allowBlank="1" showErrorMessage="1" sqref="C17" xr:uid="{00000000-0002-0000-0000-000000000000}">
      <formula1>ling</formula1>
    </dataValidation>
    <dataValidation type="list" allowBlank="1" showErrorMessage="1" sqref="K123:K172" xr:uid="{00000000-0002-0000-0000-000001000000}">
      <formula1>pj</formula1>
    </dataValidation>
    <dataValidation type="list" allowBlank="1" showErrorMessage="1" sqref="C123:C172" xr:uid="{00000000-0002-0000-0000-000003000000}">
      <formula1>fonte</formula1>
    </dataValidation>
    <dataValidation type="list" allowBlank="1" showErrorMessage="1" sqref="F49:H56 J49:J56" xr:uid="{00000000-0002-0000-0000-000004000000}">
      <formula1>sna</formula1>
    </dataValidation>
    <dataValidation type="list" allowBlank="1" showErrorMessage="1" sqref="G123:G172" xr:uid="{00000000-0002-0000-0000-000005000000}">
      <formula1>tipo</formula1>
    </dataValidation>
    <dataValidation type="list" allowBlank="1" showErrorMessage="1" sqref="D123:D172" xr:uid="{00000000-0002-0000-0000-000007000000}">
      <formula1>fase</formula1>
    </dataValidation>
    <dataValidation type="list" allowBlank="1" showErrorMessage="1" sqref="I49:I56" xr:uid="{00000000-0002-0000-0000-000008000000}">
      <formula1>igen</formula1>
    </dataValidation>
  </dataValidations>
  <pageMargins left="0.27569444444444402" right="0.27569444444444402" top="0.51180555555555596" bottom="0.27569444444444402" header="0" footer="0"/>
  <pageSetup paperSize="9" scale="59" fitToHeight="0" orientation="portrait" r:id="rId1"/>
  <headerFooter>
    <oddHeader>&amp;CANEXO 1 - Funcultura Geral 2022/2023</oddHeader>
    <oddFooter>&amp;CPágina &amp;P de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2000000}">
          <x14:formula1>
            <xm:f>REF!$D$3:$P$12</xm:f>
          </x14:formula1>
          <xm:sqref>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 x14ac:dyDescent="0.25"/>
  <cols>
    <col min="1" max="1" width="82.28515625" customWidth="1"/>
    <col min="2" max="2" width="11.5703125" customWidth="1"/>
    <col min="3" max="3" width="11.85546875" customWidth="1"/>
    <col min="4" max="7" width="22.140625" customWidth="1"/>
    <col min="8" max="8" width="30.5703125" customWidth="1"/>
    <col min="9" max="16" width="22.140625" customWidth="1"/>
    <col min="17" max="26" width="9.140625" customWidth="1"/>
  </cols>
  <sheetData>
    <row r="1" spans="1:26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3" t="s">
        <v>54</v>
      </c>
      <c r="B2" s="1"/>
      <c r="C2" s="1"/>
      <c r="D2" s="4" t="s">
        <v>54</v>
      </c>
      <c r="E2" s="4" t="s">
        <v>55</v>
      </c>
      <c r="F2" s="4" t="s">
        <v>56</v>
      </c>
      <c r="G2" s="4" t="s">
        <v>57</v>
      </c>
      <c r="H2" s="4" t="s">
        <v>58</v>
      </c>
      <c r="I2" s="4" t="s">
        <v>59</v>
      </c>
      <c r="J2" s="4" t="s">
        <v>60</v>
      </c>
      <c r="K2" s="4" t="s">
        <v>61</v>
      </c>
      <c r="L2" s="4" t="s">
        <v>62</v>
      </c>
      <c r="M2" s="4" t="s">
        <v>63</v>
      </c>
      <c r="N2" s="4" t="s">
        <v>64</v>
      </c>
      <c r="O2" s="4" t="s">
        <v>65</v>
      </c>
      <c r="P2" s="4" t="s">
        <v>66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90" x14ac:dyDescent="0.25">
      <c r="A3" s="3" t="s">
        <v>55</v>
      </c>
      <c r="B3" s="1"/>
      <c r="C3" s="1"/>
      <c r="D3" s="2" t="s">
        <v>67</v>
      </c>
      <c r="E3" s="2" t="s">
        <v>68</v>
      </c>
      <c r="F3" s="2" t="s">
        <v>69</v>
      </c>
      <c r="G3" s="2" t="s">
        <v>70</v>
      </c>
      <c r="H3" s="2" t="s">
        <v>69</v>
      </c>
      <c r="I3" s="2" t="s">
        <v>71</v>
      </c>
      <c r="J3" s="2" t="s">
        <v>72</v>
      </c>
      <c r="K3" s="2" t="s">
        <v>73</v>
      </c>
      <c r="L3" s="2" t="s">
        <v>74</v>
      </c>
      <c r="M3" s="2" t="s">
        <v>75</v>
      </c>
      <c r="N3" s="2" t="s">
        <v>71</v>
      </c>
      <c r="O3" s="2" t="s">
        <v>76</v>
      </c>
      <c r="P3" s="2" t="s">
        <v>71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90" x14ac:dyDescent="0.25">
      <c r="A4" s="3" t="s">
        <v>56</v>
      </c>
      <c r="B4" s="1"/>
      <c r="C4" s="1"/>
      <c r="D4" s="2" t="s">
        <v>74</v>
      </c>
      <c r="E4" s="2" t="s">
        <v>77</v>
      </c>
      <c r="F4" s="2" t="s">
        <v>78</v>
      </c>
      <c r="G4" s="2" t="s">
        <v>79</v>
      </c>
      <c r="H4" s="2" t="s">
        <v>80</v>
      </c>
      <c r="I4" s="2" t="s">
        <v>81</v>
      </c>
      <c r="J4" s="2" t="s">
        <v>82</v>
      </c>
      <c r="K4" s="2" t="s">
        <v>83</v>
      </c>
      <c r="L4" s="2" t="s">
        <v>84</v>
      </c>
      <c r="M4" s="2" t="s">
        <v>74</v>
      </c>
      <c r="N4" s="2" t="s">
        <v>82</v>
      </c>
      <c r="O4" s="2" t="s">
        <v>85</v>
      </c>
      <c r="P4" s="2" t="s">
        <v>81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05" x14ac:dyDescent="0.25">
      <c r="A5" s="3" t="s">
        <v>57</v>
      </c>
      <c r="B5" s="1"/>
      <c r="C5" s="1"/>
      <c r="D5" s="2"/>
      <c r="E5" s="2" t="s">
        <v>86</v>
      </c>
      <c r="F5" s="2" t="s">
        <v>87</v>
      </c>
      <c r="G5" s="2" t="s">
        <v>88</v>
      </c>
      <c r="H5" s="2" t="s">
        <v>89</v>
      </c>
      <c r="I5" s="2" t="s">
        <v>82</v>
      </c>
      <c r="J5" s="2" t="s">
        <v>90</v>
      </c>
      <c r="K5" s="2" t="s">
        <v>78</v>
      </c>
      <c r="L5" s="2" t="s">
        <v>82</v>
      </c>
      <c r="M5" s="2" t="s">
        <v>69</v>
      </c>
      <c r="N5" s="2" t="s">
        <v>90</v>
      </c>
      <c r="O5" s="2" t="s">
        <v>91</v>
      </c>
      <c r="P5" s="2" t="s">
        <v>92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75" x14ac:dyDescent="0.25">
      <c r="A6" s="3" t="s">
        <v>58</v>
      </c>
      <c r="B6" s="1"/>
      <c r="C6" s="1"/>
      <c r="D6" s="2"/>
      <c r="E6" s="2" t="s">
        <v>78</v>
      </c>
      <c r="F6" s="2" t="s">
        <v>93</v>
      </c>
      <c r="G6" s="2" t="s">
        <v>82</v>
      </c>
      <c r="H6" s="2" t="s">
        <v>94</v>
      </c>
      <c r="I6" s="2" t="s">
        <v>90</v>
      </c>
      <c r="J6" s="2"/>
      <c r="K6" s="2" t="s">
        <v>82</v>
      </c>
      <c r="L6" s="2" t="s">
        <v>90</v>
      </c>
      <c r="M6" s="2" t="s">
        <v>82</v>
      </c>
      <c r="N6" s="2"/>
      <c r="O6" s="2" t="s">
        <v>95</v>
      </c>
      <c r="P6" s="2" t="s">
        <v>96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75" x14ac:dyDescent="0.25">
      <c r="A7" s="3" t="s">
        <v>59</v>
      </c>
      <c r="B7" s="1"/>
      <c r="C7" s="1"/>
      <c r="D7" s="2"/>
      <c r="E7" s="2" t="s">
        <v>97</v>
      </c>
      <c r="F7" s="2" t="s">
        <v>82</v>
      </c>
      <c r="G7" s="2" t="s">
        <v>90</v>
      </c>
      <c r="H7" s="2" t="s">
        <v>98</v>
      </c>
      <c r="I7" s="2"/>
      <c r="J7" s="2"/>
      <c r="K7" s="2" t="s">
        <v>90</v>
      </c>
      <c r="L7" s="2"/>
      <c r="M7" s="2" t="s">
        <v>90</v>
      </c>
      <c r="N7" s="2"/>
      <c r="O7" s="2" t="s">
        <v>99</v>
      </c>
      <c r="P7" s="2" t="s">
        <v>82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5" x14ac:dyDescent="0.25">
      <c r="A8" s="3" t="s">
        <v>60</v>
      </c>
      <c r="B8" s="1"/>
      <c r="C8" s="1"/>
      <c r="D8" s="2"/>
      <c r="E8" s="2" t="s">
        <v>82</v>
      </c>
      <c r="F8" s="2" t="s">
        <v>90</v>
      </c>
      <c r="G8" s="2"/>
      <c r="H8" s="2" t="s">
        <v>100</v>
      </c>
      <c r="I8" s="2"/>
      <c r="J8" s="2"/>
      <c r="K8" s="2"/>
      <c r="L8" s="2"/>
      <c r="M8" s="2"/>
      <c r="N8" s="2"/>
      <c r="O8" s="2" t="s">
        <v>78</v>
      </c>
      <c r="P8" s="2" t="s">
        <v>90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x14ac:dyDescent="0.25">
      <c r="A9" s="3" t="s">
        <v>61</v>
      </c>
      <c r="B9" s="1"/>
      <c r="C9" s="1"/>
      <c r="D9" s="2"/>
      <c r="E9" s="2" t="s">
        <v>90</v>
      </c>
      <c r="F9" s="2"/>
      <c r="G9" s="2"/>
      <c r="H9" s="2" t="s">
        <v>82</v>
      </c>
      <c r="I9" s="2"/>
      <c r="J9" s="2"/>
      <c r="K9" s="2"/>
      <c r="L9" s="2"/>
      <c r="M9" s="2"/>
      <c r="N9" s="2"/>
      <c r="O9" s="2" t="s">
        <v>82</v>
      </c>
      <c r="P9" s="2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5" x14ac:dyDescent="0.25">
      <c r="A10" s="3" t="s">
        <v>62</v>
      </c>
      <c r="B10" s="1"/>
      <c r="C10" s="1"/>
      <c r="D10" s="2"/>
      <c r="E10" s="2"/>
      <c r="F10" s="2"/>
      <c r="G10" s="2"/>
      <c r="H10" s="2" t="s">
        <v>90</v>
      </c>
      <c r="I10" s="2"/>
      <c r="J10" s="2"/>
      <c r="K10" s="2"/>
      <c r="L10" s="2"/>
      <c r="M10" s="2"/>
      <c r="N10" s="2"/>
      <c r="O10" s="2" t="s">
        <v>101</v>
      </c>
      <c r="P10" s="2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75" x14ac:dyDescent="0.25">
      <c r="A11" s="3" t="s">
        <v>63</v>
      </c>
      <c r="B11" s="1"/>
      <c r="C11" s="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 t="s">
        <v>102</v>
      </c>
      <c r="P11" s="2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75" x14ac:dyDescent="0.25">
      <c r="A12" s="3" t="s">
        <v>64</v>
      </c>
      <c r="B12" s="1"/>
      <c r="C12" s="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 t="s">
        <v>103</v>
      </c>
      <c r="P12" s="2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3" t="s">
        <v>65</v>
      </c>
      <c r="B13" s="1"/>
      <c r="C13" s="1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3" t="s">
        <v>66</v>
      </c>
      <c r="B14" s="1"/>
      <c r="C14" s="1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5" t="s">
        <v>104</v>
      </c>
      <c r="B17" s="1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5" t="s">
        <v>105</v>
      </c>
      <c r="B18" s="1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5" t="s">
        <v>106</v>
      </c>
      <c r="B19" s="1"/>
      <c r="C19" s="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5" t="s">
        <v>107</v>
      </c>
      <c r="B20" s="1"/>
      <c r="C20" s="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 t="s">
        <v>108</v>
      </c>
      <c r="B21" s="1"/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 t="s">
        <v>109</v>
      </c>
      <c r="B22" s="1"/>
      <c r="C22" s="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 t="s">
        <v>110</v>
      </c>
      <c r="B23" s="1"/>
      <c r="C23" s="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"/>
      <c r="B25" s="1"/>
      <c r="C25" s="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 t="s">
        <v>42</v>
      </c>
      <c r="B27" s="1"/>
      <c r="C27" s="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 t="s">
        <v>43</v>
      </c>
      <c r="B28" s="1"/>
      <c r="C28" s="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 t="s">
        <v>44</v>
      </c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 t="s">
        <v>45</v>
      </c>
      <c r="B30" s="1"/>
      <c r="C30" s="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 t="s">
        <v>46</v>
      </c>
      <c r="B31" s="1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 t="s">
        <v>47</v>
      </c>
      <c r="B32" s="1"/>
      <c r="C32" s="1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 t="s">
        <v>48</v>
      </c>
      <c r="B33" s="1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 t="s">
        <v>49</v>
      </c>
      <c r="B34" s="1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 t="s">
        <v>111</v>
      </c>
      <c r="B37" s="1"/>
      <c r="C37" s="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 t="s">
        <v>112</v>
      </c>
      <c r="B38" s="1"/>
      <c r="C38" s="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 t="s">
        <v>113</v>
      </c>
      <c r="B39" s="1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 t="s">
        <v>114</v>
      </c>
      <c r="B40" s="1"/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 t="s">
        <v>115</v>
      </c>
      <c r="B41" s="1"/>
      <c r="C41" s="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 t="s">
        <v>116</v>
      </c>
      <c r="B42" s="1"/>
      <c r="C42" s="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 t="s">
        <v>117</v>
      </c>
      <c r="B43" s="1"/>
      <c r="C43" s="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 t="s">
        <v>118</v>
      </c>
      <c r="B44" s="1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 t="s">
        <v>119</v>
      </c>
      <c r="B45" s="1"/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 t="s">
        <v>120</v>
      </c>
      <c r="B46" s="1"/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 t="s">
        <v>121</v>
      </c>
      <c r="B47" s="1"/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 t="s">
        <v>122</v>
      </c>
      <c r="B48" s="1"/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 t="s">
        <v>123</v>
      </c>
      <c r="B49" s="1"/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 t="s">
        <v>124</v>
      </c>
      <c r="B50" s="1"/>
      <c r="C50" s="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6" t="str">
        <f ca="1">TEXT(DATE(,3,1),"mmmm")&amp;" de "&amp; YEAR(TODAY())+1</f>
        <v>março de 2025</v>
      </c>
      <c r="B52" s="1"/>
      <c r="C52" s="1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6" t="str">
        <f ca="1">TEXT(DATE(,4,1),"mmmm")&amp;" de "&amp; YEAR(TODAY())+1</f>
        <v>abril de 2025</v>
      </c>
      <c r="B53" s="1"/>
      <c r="C53" s="1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6" t="str">
        <f ca="1">TEXT(DATE(,5,1),"mmmm")&amp;" de "&amp; YEAR(TODAY())+1</f>
        <v>maio de 2025</v>
      </c>
      <c r="B54" s="1"/>
      <c r="C54" s="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6" t="str">
        <f ca="1">TEXT(DATE(,6,1),"mmmm")&amp;" de "&amp; YEAR(TODAY())+1</f>
        <v>junho de 2025</v>
      </c>
      <c r="B55" s="1"/>
      <c r="C55" s="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6" t="str">
        <f ca="1">TEXT(DATE(,7,1),"mmmm")&amp;" de "&amp; YEAR(TODAY())+1</f>
        <v>julho de 2025</v>
      </c>
      <c r="B56" s="1"/>
      <c r="C56" s="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6" t="str">
        <f ca="1">TEXT(DATE(,8,1),"mmmm")&amp;" de "&amp; YEAR(TODAY())+1</f>
        <v>agosto de 2025</v>
      </c>
      <c r="B57" s="1"/>
      <c r="C57" s="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6" t="str">
        <f ca="1">TEXT(DATE(,9,1),"mmmm")&amp;" de "&amp; YEAR(TODAY())+1</f>
        <v>setembro de 2025</v>
      </c>
      <c r="B58" s="1"/>
      <c r="C58" s="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6" t="str">
        <f ca="1">TEXT(DATE(,10,1),"mmmm")&amp;" de "&amp; YEAR(TODAY())+1</f>
        <v>outubro de 2025</v>
      </c>
      <c r="B59" s="1"/>
      <c r="C59" s="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6" t="str">
        <f ca="1">TEXT(DATE(,11,1),"mmmm")&amp;" de "&amp; YEAR(TODAY())+1</f>
        <v>novembro de 2025</v>
      </c>
      <c r="B60" s="1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6" t="str">
        <f ca="1">TEXT(DATE(,12,1),"mmmm")&amp;" de "&amp; YEAR(TODAY())+1</f>
        <v>dezembro de 2025</v>
      </c>
      <c r="B61" s="1"/>
      <c r="C61" s="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6" t="str">
        <f ca="1">TEXT(DATE(,1,1),"mmmm")&amp;" de "&amp; YEAR(TODAY())+2</f>
        <v>janeiro de 2026</v>
      </c>
      <c r="B62" s="1"/>
      <c r="C62" s="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6" t="str">
        <f ca="1">TEXT(DATE(,2,1),"mmmm")&amp;" de "&amp; YEAR(TODAY())+2</f>
        <v>fevereiro de 2026</v>
      </c>
      <c r="B63" s="1"/>
      <c r="C63" s="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7"/>
      <c r="B64" s="1"/>
      <c r="C64" s="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7"/>
      <c r="B65" s="1"/>
      <c r="C65" s="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7"/>
      <c r="B66" s="1"/>
      <c r="C66" s="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 t="s">
        <v>125</v>
      </c>
      <c r="B68" s="1"/>
      <c r="C68" s="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 t="s">
        <v>126</v>
      </c>
      <c r="B69" s="1"/>
      <c r="C69" s="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 t="s">
        <v>127</v>
      </c>
      <c r="B70" s="1"/>
      <c r="C70" s="1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 t="s">
        <v>128</v>
      </c>
      <c r="B71" s="1"/>
      <c r="C71" s="1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 t="s">
        <v>129</v>
      </c>
      <c r="B73" s="1"/>
      <c r="C73" s="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 t="s">
        <v>130</v>
      </c>
      <c r="B74" s="1"/>
      <c r="C74" s="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 t="s">
        <v>131</v>
      </c>
      <c r="B75" s="1"/>
      <c r="C75" s="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 t="s">
        <v>132</v>
      </c>
      <c r="B76" s="1"/>
      <c r="C76" s="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 t="s">
        <v>127</v>
      </c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 t="s">
        <v>128</v>
      </c>
      <c r="B78" s="1"/>
      <c r="C78" s="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 t="s">
        <v>133</v>
      </c>
      <c r="B80" s="1"/>
      <c r="C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 t="s">
        <v>134</v>
      </c>
      <c r="B81" s="1"/>
      <c r="C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 t="s">
        <v>135</v>
      </c>
      <c r="B82" s="1"/>
      <c r="C82" s="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 t="s">
        <v>128</v>
      </c>
      <c r="B83" s="1"/>
      <c r="C83" s="1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51180555555555496" right="0.51180555555555496" top="0.78749999999999998" bottom="0.78749999999999998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26" width="8.425781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0555555555496" right="0.51180555555555496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21</vt:i4>
      </vt:variant>
    </vt:vector>
  </HeadingPairs>
  <TitlesOfParts>
    <vt:vector size="24" baseType="lpstr">
      <vt:lpstr>ANEXO 01</vt:lpstr>
      <vt:lpstr>REF</vt:lpstr>
      <vt:lpstr>Plan1</vt:lpstr>
      <vt:lpstr>Artes_Integradas</vt:lpstr>
      <vt:lpstr>Artes_Visuais</vt:lpstr>
      <vt:lpstr>Artesanato</vt:lpstr>
      <vt:lpstr>Circo</vt:lpstr>
      <vt:lpstr>Cultura_Popular_e_Tradicional</vt:lpstr>
      <vt:lpstr>Dança</vt:lpstr>
      <vt:lpstr>Design_e_Moda</vt:lpstr>
      <vt:lpstr>fase</vt:lpstr>
      <vt:lpstr>fonte</vt:lpstr>
      <vt:lpstr>Fotografia</vt:lpstr>
      <vt:lpstr>Gastronomia</vt:lpstr>
      <vt:lpstr>igen</vt:lpstr>
      <vt:lpstr>ling</vt:lpstr>
      <vt:lpstr>Literatura</vt:lpstr>
      <vt:lpstr>mes</vt:lpstr>
      <vt:lpstr>Ópera</vt:lpstr>
      <vt:lpstr>Patrimônio</vt:lpstr>
      <vt:lpstr>pj</vt:lpstr>
      <vt:lpstr>sna</vt:lpstr>
      <vt:lpstr>Teatro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Marcelo Bruno</cp:lastModifiedBy>
  <cp:lastPrinted>2024-05-22T19:38:12Z</cp:lastPrinted>
  <dcterms:created xsi:type="dcterms:W3CDTF">2020-12-16T14:02:24Z</dcterms:created>
  <dcterms:modified xsi:type="dcterms:W3CDTF">2024-11-08T16:02:33Z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